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<sst xmlns="http://schemas.openxmlformats.org/spreadsheetml/2006/main" count="265" uniqueCount="78">
  <si>
    <t xml:space="preserve">№ Заявки </t>
  </si>
  <si>
    <t>№ п/п</t>
  </si>
  <si>
    <t>Адрес объекта</t>
  </si>
  <si>
    <t>Виды работ</t>
  </si>
  <si>
    <t>Стоимость работ по договору с учетом доп.соглашений (руб.)</t>
  </si>
  <si>
    <t>Подрядная организация</t>
  </si>
  <si>
    <t>№ договора с подрядной организацией</t>
  </si>
  <si>
    <t>КС-3</t>
  </si>
  <si>
    <t>Оплата по договору</t>
  </si>
  <si>
    <t>дата</t>
  </si>
  <si>
    <t>сумма</t>
  </si>
  <si>
    <t>№  платежного поручения</t>
  </si>
  <si>
    <t>авансовые платежи</t>
  </si>
  <si>
    <t>основной платеж</t>
  </si>
  <si>
    <t>пос.совхоза им.Ленина, д.13</t>
  </si>
  <si>
    <t>ремонт ВИС (электрика)</t>
  </si>
  <si>
    <t>ЗАО "АСК "ГРАДЪ"</t>
  </si>
  <si>
    <t xml:space="preserve">№ 1 от 16.09.2010 г. </t>
  </si>
  <si>
    <t>экспертиза сметы</t>
  </si>
  <si>
    <t>ГАУ МО "Мособлгосэкспертиза"</t>
  </si>
  <si>
    <t>технадзор</t>
  </si>
  <si>
    <t>ГУП МО УЕЗ "Мособлкомуналстрой"</t>
  </si>
  <si>
    <t>№ 54-25/1 от 09.09.2010г.</t>
  </si>
  <si>
    <t>ремонт ВИС (канализация)</t>
  </si>
  <si>
    <t>№10 от 01.11.2010 г.</t>
  </si>
  <si>
    <t>замена лифтов (4шт.)</t>
  </si>
  <si>
    <t>ЗАО "Сервис ЛИФТ"</t>
  </si>
  <si>
    <t>№ 3 от 16.09.2010 г.</t>
  </si>
  <si>
    <t>проект</t>
  </si>
  <si>
    <t>ООО ИКЦ ТЭП</t>
  </si>
  <si>
    <t>экспертиза проекта</t>
  </si>
  <si>
    <t xml:space="preserve">экспертиза сметы </t>
  </si>
  <si>
    <t>22.12.2010 г</t>
  </si>
  <si>
    <t>ремонт фасада (гермет. швов)</t>
  </si>
  <si>
    <t>№ 2 от 16.09.10 г.</t>
  </si>
  <si>
    <t>15.11.2010 г.</t>
  </si>
  <si>
    <t>ИТОГО по 1-ой Заявке</t>
  </si>
  <si>
    <t>в т.ч.</t>
  </si>
  <si>
    <t>стоимость работ по договорам</t>
  </si>
  <si>
    <t>экспертиза проектно-сметной документации</t>
  </si>
  <si>
    <t>пос.совхоза им.Ленина, д.1</t>
  </si>
  <si>
    <t>ремонт кровли</t>
  </si>
  <si>
    <t>№ 9 от 24.11.2010 г.</t>
  </si>
  <si>
    <t>27.10.2010 г.</t>
  </si>
  <si>
    <t>№2/8-26/1 от 26.11.2010</t>
  </si>
  <si>
    <t>пос.совхоза им.Ленина, д.2</t>
  </si>
  <si>
    <t>пос.совхоза им.Ленина, д.4</t>
  </si>
  <si>
    <t>ремонт ВИС (сантехн.)</t>
  </si>
  <si>
    <t>№ 5 от 24.11.2010 г.</t>
  </si>
  <si>
    <t>пос.совхоза им.Ленина, д.5</t>
  </si>
  <si>
    <t>пос.совхоза им.Ленина, д.6</t>
  </si>
  <si>
    <t>пос.совхоза им.Ленина, д.8</t>
  </si>
  <si>
    <t>пос.совхоза им.Ленина, д.14</t>
  </si>
  <si>
    <t>№ 4 от 24.11.2010 г.</t>
  </si>
  <si>
    <t>03.11.2010 г.</t>
  </si>
  <si>
    <t>№ 6 от 24.11.2010 г.</t>
  </si>
  <si>
    <t>замена лифтов</t>
  </si>
  <si>
    <t>№ 8 от 24.11.2010 г.</t>
  </si>
  <si>
    <t>пос.совхоза им.Ленина, д.15</t>
  </si>
  <si>
    <t>ремонт фасада (утепление)</t>
  </si>
  <si>
    <t>ООО "СМУ Варшавское"</t>
  </si>
  <si>
    <t>№ 7 от 24.11.2010 г.</t>
  </si>
  <si>
    <t>№1375-Э-10 от 07.12.2010 г.</t>
  </si>
  <si>
    <t>пос.совхоза им.Ленина, д.15/1</t>
  </si>
  <si>
    <t>пос.совхоза им.Ленина, д.16</t>
  </si>
  <si>
    <t>21.10.2010 г</t>
  </si>
  <si>
    <t>ИТОГО по 2-ой Заявке</t>
  </si>
  <si>
    <t>ИТОГО по 3-ей Заявке</t>
  </si>
  <si>
    <t>ИТОГО :</t>
  </si>
  <si>
    <t>Директор ______________________________Гавшина Л.А.</t>
  </si>
  <si>
    <t>Информационная таблица по дебиторской и кредиторской задолженности по программе капитального ремонта в рамках 185-ФЗ (1,2,3- заявки)2010-2011 год</t>
  </si>
  <si>
    <t>ООО "Интеграл Т"</t>
  </si>
  <si>
    <t>Инструментальное обследование несущих конструкций</t>
  </si>
  <si>
    <t>пос.совхоза им.Ленина, д.3</t>
  </si>
  <si>
    <t>№ 12 от 03.05.2011</t>
  </si>
  <si>
    <t>№ 11 от 21.02.2011</t>
  </si>
  <si>
    <t>Остаток средств по программе</t>
  </si>
  <si>
    <t>№3/26-15/1 от 16.03.2011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</si>
</sst>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2"/>
      <color indexed="17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  <font>
      <b/>
      <sz val="12"/>
      <color rgb="FF00B05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14" fontId="47" fillId="33" borderId="10" xfId="0" applyNumberFormat="1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4" fontId="10" fillId="0" borderId="0" xfId="0" applyNumberFormat="1" applyFont="1" applyAlignment="1">
      <alignment horizontal="center" vertical="center"/>
    </xf>
    <xf numFmtId="4" fontId="48" fillId="34" borderId="10" xfId="0" applyNumberFormat="1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4" fontId="46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4" fontId="46" fillId="0" borderId="13" xfId="0" applyNumberFormat="1" applyFont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9" fillId="33" borderId="14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53" fillId="0" borderId="15" xfId="0" applyFont="1" applyBorder="1" applyAlignment="1">
      <alignment horizontal="right" vertic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9"/>
  <sheetViews>
    <sheetView tabSelected="1" zoomScale="75" zoomScaleNormal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:N2"/>
    </sheetView>
  </sheetViews>
  <sheetFormatPr defaultColWidth="9.140625" defaultRowHeight="33" customHeight="1"/>
  <cols>
    <col min="1" max="1" width="8.421875" style="0" customWidth="1"/>
    <col min="2" max="2" width="9.140625" style="0" customWidth="1"/>
    <col min="3" max="3" width="30.7109375" style="48" customWidth="1"/>
    <col min="4" max="4" width="30.7109375" style="49" customWidth="1"/>
    <col min="5" max="5" width="25.7109375" style="0" customWidth="1"/>
    <col min="6" max="6" width="40.421875" style="48" customWidth="1"/>
    <col min="7" max="7" width="29.8515625" style="0" customWidth="1"/>
    <col min="8" max="8" width="12.7109375" style="0" customWidth="1"/>
    <col min="9" max="9" width="17.7109375" style="0" customWidth="1"/>
    <col min="10" max="10" width="12.7109375" style="0" customWidth="1"/>
    <col min="11" max="12" width="17.7109375" style="0" customWidth="1"/>
    <col min="13" max="13" width="19.140625" style="0" bestFit="1" customWidth="1"/>
    <col min="14" max="14" width="19.28125" style="0" customWidth="1"/>
    <col min="15" max="15" width="14.28125" style="1" bestFit="1" customWidth="1"/>
    <col min="16" max="16" width="13.421875" style="0" customWidth="1"/>
  </cols>
  <sheetData>
    <row r="1" spans="14:15" ht="33" customHeight="1">
      <c r="N1" s="1"/>
      <c r="O1"/>
    </row>
    <row r="2" spans="1:15" ht="33" customHeight="1">
      <c r="A2" s="80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"/>
      <c r="O2"/>
    </row>
    <row r="3" spans="1:15" ht="33" customHeight="1">
      <c r="A3" s="1"/>
      <c r="B3" s="1"/>
      <c r="C3" s="2"/>
      <c r="D3" s="3"/>
      <c r="E3" s="1"/>
      <c r="F3" s="2"/>
      <c r="G3" s="1"/>
      <c r="H3" s="1"/>
      <c r="I3" s="1"/>
      <c r="J3" s="1"/>
      <c r="K3" s="1"/>
      <c r="L3" s="1"/>
      <c r="M3" s="1"/>
      <c r="N3" s="1"/>
      <c r="O3"/>
    </row>
    <row r="4" spans="1:14" s="4" customFormat="1" ht="33" customHeight="1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1" t="s">
        <v>6</v>
      </c>
      <c r="H4" s="81" t="s">
        <v>7</v>
      </c>
      <c r="I4" s="82"/>
      <c r="J4" s="83" t="s">
        <v>8</v>
      </c>
      <c r="K4" s="84"/>
      <c r="L4" s="84"/>
      <c r="M4" s="82"/>
      <c r="N4" s="73" t="s">
        <v>76</v>
      </c>
    </row>
    <row r="5" spans="1:14" s="4" customFormat="1" ht="33" customHeight="1">
      <c r="A5" s="81"/>
      <c r="B5" s="81"/>
      <c r="C5" s="81"/>
      <c r="D5" s="81"/>
      <c r="E5" s="81"/>
      <c r="F5" s="81"/>
      <c r="G5" s="81"/>
      <c r="H5" s="5" t="s">
        <v>9</v>
      </c>
      <c r="I5" s="5" t="s">
        <v>10</v>
      </c>
      <c r="J5" s="6" t="s">
        <v>9</v>
      </c>
      <c r="K5" s="6" t="s">
        <v>11</v>
      </c>
      <c r="L5" s="6" t="s">
        <v>12</v>
      </c>
      <c r="M5" s="6" t="s">
        <v>13</v>
      </c>
      <c r="N5" s="74"/>
    </row>
    <row r="6" spans="1:14" s="13" customFormat="1" ht="33" customHeight="1">
      <c r="A6" s="7">
        <v>1</v>
      </c>
      <c r="B6" s="7">
        <v>1</v>
      </c>
      <c r="C6" s="8" t="s">
        <v>14</v>
      </c>
      <c r="D6" s="9" t="s">
        <v>15</v>
      </c>
      <c r="E6" s="10">
        <v>977927</v>
      </c>
      <c r="F6" s="8" t="s">
        <v>16</v>
      </c>
      <c r="G6" s="7" t="s">
        <v>17</v>
      </c>
      <c r="H6" s="11">
        <v>40473</v>
      </c>
      <c r="I6" s="10">
        <v>977927</v>
      </c>
      <c r="J6" s="11">
        <v>40508</v>
      </c>
      <c r="K6" s="12">
        <v>1019</v>
      </c>
      <c r="L6" s="10"/>
      <c r="M6" s="10">
        <v>977927</v>
      </c>
      <c r="N6" s="10">
        <f aca="true" t="shared" si="0" ref="N6:N11">E6-M6</f>
        <v>0</v>
      </c>
    </row>
    <row r="7" spans="1:14" s="13" customFormat="1" ht="33" customHeight="1">
      <c r="A7" s="7"/>
      <c r="B7" s="7"/>
      <c r="C7" s="8"/>
      <c r="D7" s="14" t="s">
        <v>18</v>
      </c>
      <c r="E7" s="15">
        <v>7300</v>
      </c>
      <c r="F7" s="16" t="s">
        <v>19</v>
      </c>
      <c r="G7" s="7"/>
      <c r="H7" s="7"/>
      <c r="I7" s="10">
        <v>7300</v>
      </c>
      <c r="J7" s="11">
        <v>40508</v>
      </c>
      <c r="K7" s="12">
        <v>1022</v>
      </c>
      <c r="L7" s="10"/>
      <c r="M7" s="10">
        <v>7300</v>
      </c>
      <c r="N7" s="10">
        <f t="shared" si="0"/>
        <v>0</v>
      </c>
    </row>
    <row r="8" spans="1:14" s="13" customFormat="1" ht="33" customHeight="1">
      <c r="A8" s="7"/>
      <c r="B8" s="7"/>
      <c r="C8" s="8"/>
      <c r="D8" s="17" t="s">
        <v>20</v>
      </c>
      <c r="E8" s="18">
        <v>15220.75</v>
      </c>
      <c r="F8" s="19" t="s">
        <v>21</v>
      </c>
      <c r="G8" s="7" t="s">
        <v>22</v>
      </c>
      <c r="H8" s="11">
        <v>40497</v>
      </c>
      <c r="I8" s="10">
        <v>15220.75</v>
      </c>
      <c r="J8" s="11">
        <v>40508</v>
      </c>
      <c r="K8" s="12">
        <v>1021</v>
      </c>
      <c r="L8" s="10"/>
      <c r="M8" s="10">
        <v>15220.75</v>
      </c>
      <c r="N8" s="10">
        <f t="shared" si="0"/>
        <v>0</v>
      </c>
    </row>
    <row r="9" spans="1:14" s="13" customFormat="1" ht="33" customHeight="1">
      <c r="A9" s="7">
        <v>1</v>
      </c>
      <c r="B9" s="7">
        <v>2</v>
      </c>
      <c r="C9" s="8" t="s">
        <v>14</v>
      </c>
      <c r="D9" s="9" t="s">
        <v>23</v>
      </c>
      <c r="E9" s="10">
        <v>185786.93</v>
      </c>
      <c r="F9" s="8" t="s">
        <v>16</v>
      </c>
      <c r="G9" s="7" t="s">
        <v>24</v>
      </c>
      <c r="H9" s="7"/>
      <c r="I9" s="10"/>
      <c r="J9" s="11">
        <v>40633</v>
      </c>
      <c r="K9" s="12">
        <v>232</v>
      </c>
      <c r="L9" s="10"/>
      <c r="M9" s="10">
        <v>185786.93</v>
      </c>
      <c r="N9" s="10">
        <f t="shared" si="0"/>
        <v>0</v>
      </c>
    </row>
    <row r="10" spans="1:14" s="13" customFormat="1" ht="33" customHeight="1">
      <c r="A10" s="7"/>
      <c r="B10" s="7"/>
      <c r="C10" s="8"/>
      <c r="D10" s="14" t="s">
        <v>18</v>
      </c>
      <c r="E10" s="51"/>
      <c r="F10" s="16" t="s">
        <v>19</v>
      </c>
      <c r="G10" s="7"/>
      <c r="H10" s="7"/>
      <c r="I10" s="10"/>
      <c r="J10" s="7"/>
      <c r="K10" s="12"/>
      <c r="L10" s="10"/>
      <c r="M10" s="52"/>
      <c r="N10" s="10">
        <f t="shared" si="0"/>
        <v>0</v>
      </c>
    </row>
    <row r="11" spans="1:14" s="13" customFormat="1" ht="33" customHeight="1">
      <c r="A11" s="7"/>
      <c r="B11" s="7"/>
      <c r="C11" s="8"/>
      <c r="D11" s="17" t="s">
        <v>20</v>
      </c>
      <c r="E11" s="18">
        <v>3086.7</v>
      </c>
      <c r="F11" s="19" t="s">
        <v>21</v>
      </c>
      <c r="G11" s="7" t="s">
        <v>22</v>
      </c>
      <c r="H11" s="7"/>
      <c r="I11" s="10"/>
      <c r="J11" s="11">
        <v>40682</v>
      </c>
      <c r="K11" s="12">
        <v>408</v>
      </c>
      <c r="L11" s="10"/>
      <c r="M11" s="10">
        <v>3086.7</v>
      </c>
      <c r="N11" s="10">
        <f t="shared" si="0"/>
        <v>0</v>
      </c>
    </row>
    <row r="12" spans="1:14" s="13" customFormat="1" ht="33" customHeight="1">
      <c r="A12" s="7">
        <v>1</v>
      </c>
      <c r="B12" s="7">
        <v>3</v>
      </c>
      <c r="C12" s="8" t="s">
        <v>14</v>
      </c>
      <c r="D12" s="78" t="s">
        <v>25</v>
      </c>
      <c r="E12" s="57">
        <v>6204097.89</v>
      </c>
      <c r="F12" s="8" t="s">
        <v>26</v>
      </c>
      <c r="G12" s="7" t="s">
        <v>27</v>
      </c>
      <c r="H12" s="11">
        <v>40527</v>
      </c>
      <c r="I12" s="10">
        <v>6204097.89</v>
      </c>
      <c r="J12" s="11">
        <v>40448</v>
      </c>
      <c r="K12" s="12">
        <v>769</v>
      </c>
      <c r="L12" s="10">
        <v>1800000</v>
      </c>
      <c r="M12" s="10"/>
      <c r="N12" s="57">
        <f>E12-L12-M13</f>
        <v>0</v>
      </c>
    </row>
    <row r="13" spans="1:14" s="13" customFormat="1" ht="33" customHeight="1">
      <c r="A13" s="7"/>
      <c r="B13" s="7"/>
      <c r="C13" s="8"/>
      <c r="D13" s="79"/>
      <c r="E13" s="58"/>
      <c r="F13" s="8"/>
      <c r="G13" s="7"/>
      <c r="H13" s="11"/>
      <c r="I13" s="10"/>
      <c r="J13" s="11">
        <v>40536</v>
      </c>
      <c r="K13" s="12">
        <v>1137</v>
      </c>
      <c r="L13" s="10"/>
      <c r="M13" s="10">
        <v>4404097.89</v>
      </c>
      <c r="N13" s="58"/>
    </row>
    <row r="14" spans="1:14" s="13" customFormat="1" ht="33" customHeight="1">
      <c r="A14" s="7"/>
      <c r="B14" s="7"/>
      <c r="C14" s="8"/>
      <c r="D14" s="9" t="s">
        <v>28</v>
      </c>
      <c r="E14" s="10"/>
      <c r="F14" s="20" t="s">
        <v>29</v>
      </c>
      <c r="G14" s="7"/>
      <c r="H14" s="7"/>
      <c r="I14" s="10"/>
      <c r="J14" s="7"/>
      <c r="K14" s="12"/>
      <c r="L14" s="10"/>
      <c r="M14" s="10"/>
      <c r="N14" s="7"/>
    </row>
    <row r="15" spans="1:14" s="13" customFormat="1" ht="33" customHeight="1">
      <c r="A15" s="7"/>
      <c r="B15" s="7"/>
      <c r="C15" s="8"/>
      <c r="D15" s="9" t="s">
        <v>30</v>
      </c>
      <c r="E15" s="10"/>
      <c r="F15" s="20"/>
      <c r="G15" s="7"/>
      <c r="H15" s="7"/>
      <c r="I15" s="10"/>
      <c r="J15" s="7"/>
      <c r="K15" s="12"/>
      <c r="L15" s="10"/>
      <c r="M15" s="10"/>
      <c r="N15" s="7"/>
    </row>
    <row r="16" spans="1:14" s="13" customFormat="1" ht="33" customHeight="1">
      <c r="A16" s="7"/>
      <c r="B16" s="7"/>
      <c r="C16" s="8"/>
      <c r="D16" s="14" t="s">
        <v>31</v>
      </c>
      <c r="E16" s="15">
        <v>7300</v>
      </c>
      <c r="F16" s="16" t="s">
        <v>19</v>
      </c>
      <c r="G16" s="7"/>
      <c r="H16" s="7"/>
      <c r="I16" s="10">
        <v>7300</v>
      </c>
      <c r="J16" s="11">
        <v>40508</v>
      </c>
      <c r="K16" s="12">
        <v>1022</v>
      </c>
      <c r="L16" s="10"/>
      <c r="M16" s="10">
        <v>7300</v>
      </c>
      <c r="N16" s="10">
        <f>E16-M16</f>
        <v>0</v>
      </c>
    </row>
    <row r="17" spans="1:14" s="13" customFormat="1" ht="33" customHeight="1">
      <c r="A17" s="7"/>
      <c r="B17" s="7"/>
      <c r="C17" s="8"/>
      <c r="D17" s="17" t="s">
        <v>20</v>
      </c>
      <c r="E17" s="18">
        <v>54463</v>
      </c>
      <c r="F17" s="19" t="s">
        <v>21</v>
      </c>
      <c r="G17" s="7" t="s">
        <v>22</v>
      </c>
      <c r="H17" s="7" t="s">
        <v>32</v>
      </c>
      <c r="I17" s="10">
        <v>54463</v>
      </c>
      <c r="J17" s="11">
        <v>40536</v>
      </c>
      <c r="K17" s="12">
        <v>1136</v>
      </c>
      <c r="L17" s="10"/>
      <c r="M17" s="10">
        <v>54463</v>
      </c>
      <c r="N17" s="10">
        <f>E17-M17</f>
        <v>0</v>
      </c>
    </row>
    <row r="18" spans="1:14" s="13" customFormat="1" ht="33" customHeight="1">
      <c r="A18" s="7">
        <v>1</v>
      </c>
      <c r="B18" s="7">
        <v>4</v>
      </c>
      <c r="C18" s="8" t="s">
        <v>14</v>
      </c>
      <c r="D18" s="9" t="s">
        <v>33</v>
      </c>
      <c r="E18" s="10">
        <v>1388542.25</v>
      </c>
      <c r="F18" s="8" t="s">
        <v>16</v>
      </c>
      <c r="G18" s="7" t="s">
        <v>34</v>
      </c>
      <c r="H18" s="11">
        <v>40477</v>
      </c>
      <c r="I18" s="10">
        <v>1388542.25</v>
      </c>
      <c r="J18" s="11">
        <v>40508</v>
      </c>
      <c r="K18" s="12">
        <v>1020</v>
      </c>
      <c r="L18" s="10"/>
      <c r="M18" s="10">
        <v>1388542.25</v>
      </c>
      <c r="N18" s="10">
        <f>E18-M18</f>
        <v>0</v>
      </c>
    </row>
    <row r="19" spans="1:14" s="13" customFormat="1" ht="33" customHeight="1">
      <c r="A19" s="7"/>
      <c r="B19" s="7"/>
      <c r="C19" s="8"/>
      <c r="D19" s="14" t="s">
        <v>18</v>
      </c>
      <c r="E19" s="15">
        <v>3650</v>
      </c>
      <c r="F19" s="16" t="s">
        <v>19</v>
      </c>
      <c r="H19" s="7"/>
      <c r="I19" s="10">
        <v>3650</v>
      </c>
      <c r="J19" s="11">
        <v>40508</v>
      </c>
      <c r="K19" s="12">
        <v>1022</v>
      </c>
      <c r="L19" s="10"/>
      <c r="M19" s="10">
        <v>3650</v>
      </c>
      <c r="N19" s="10">
        <f>E19-M19</f>
        <v>0</v>
      </c>
    </row>
    <row r="20" spans="1:14" s="13" customFormat="1" ht="33" customHeight="1">
      <c r="A20" s="7"/>
      <c r="B20" s="7"/>
      <c r="C20" s="8"/>
      <c r="D20" s="17" t="s">
        <v>20</v>
      </c>
      <c r="E20" s="18">
        <v>13610.48</v>
      </c>
      <c r="F20" s="19" t="s">
        <v>21</v>
      </c>
      <c r="G20" s="7" t="s">
        <v>22</v>
      </c>
      <c r="H20" s="7" t="s">
        <v>35</v>
      </c>
      <c r="I20" s="10">
        <v>13610.48</v>
      </c>
      <c r="J20" s="11">
        <v>40508</v>
      </c>
      <c r="K20" s="12">
        <v>1021</v>
      </c>
      <c r="L20" s="10"/>
      <c r="M20" s="10">
        <v>13610.48</v>
      </c>
      <c r="N20" s="10">
        <f>E20-M20</f>
        <v>0</v>
      </c>
    </row>
    <row r="21" spans="1:14" s="29" customFormat="1" ht="33" customHeight="1">
      <c r="A21" s="21"/>
      <c r="B21" s="21"/>
      <c r="C21" s="22" t="s">
        <v>36</v>
      </c>
      <c r="D21" s="23"/>
      <c r="E21" s="24">
        <f>SUM(E6:E20)</f>
        <v>8860985</v>
      </c>
      <c r="F21" s="25"/>
      <c r="G21" s="26"/>
      <c r="H21" s="26"/>
      <c r="I21" s="24">
        <f>SUM(I6:I20)</f>
        <v>8672111.370000001</v>
      </c>
      <c r="J21" s="27"/>
      <c r="K21" s="28"/>
      <c r="L21" s="24">
        <f>SUM(L6:L20)</f>
        <v>1800000</v>
      </c>
      <c r="M21" s="24">
        <f>SUM(M6:M20)</f>
        <v>7060985</v>
      </c>
      <c r="N21" s="24">
        <f>E21-L21-M21</f>
        <v>0</v>
      </c>
    </row>
    <row r="22" spans="1:14" s="38" customFormat="1" ht="33" customHeight="1">
      <c r="A22" s="30"/>
      <c r="B22" s="30"/>
      <c r="C22" s="31"/>
      <c r="D22" s="32" t="s">
        <v>37</v>
      </c>
      <c r="E22" s="33"/>
      <c r="F22" s="34"/>
      <c r="G22" s="35"/>
      <c r="H22" s="35"/>
      <c r="I22" s="33"/>
      <c r="J22" s="36"/>
      <c r="K22" s="37"/>
      <c r="L22" s="33"/>
      <c r="M22" s="33"/>
      <c r="N22" s="35"/>
    </row>
    <row r="23" spans="1:14" s="29" customFormat="1" ht="33" customHeight="1">
      <c r="A23" s="21"/>
      <c r="B23" s="21"/>
      <c r="C23" s="76" t="s">
        <v>38</v>
      </c>
      <c r="D23" s="77"/>
      <c r="E23" s="24">
        <f>E6+E9+E12+E18</f>
        <v>8756354.07</v>
      </c>
      <c r="F23" s="25"/>
      <c r="G23" s="26"/>
      <c r="H23" s="26"/>
      <c r="I23" s="24">
        <f>I6+I9+I12+I18</f>
        <v>8570567.14</v>
      </c>
      <c r="J23" s="27"/>
      <c r="K23" s="28"/>
      <c r="L23" s="24">
        <f>L6+L9+L12+L18</f>
        <v>1800000</v>
      </c>
      <c r="M23" s="24">
        <f>M6+M9+M12+M18+M13</f>
        <v>6956354.069999999</v>
      </c>
      <c r="N23" s="24">
        <f>E23-L23-M23</f>
        <v>0</v>
      </c>
    </row>
    <row r="24" spans="1:14" s="29" customFormat="1" ht="33" customHeight="1">
      <c r="A24" s="21"/>
      <c r="B24" s="21"/>
      <c r="C24" s="76" t="s">
        <v>39</v>
      </c>
      <c r="D24" s="77"/>
      <c r="E24" s="24">
        <f>E7+E10+E14+E15+E16+E19</f>
        <v>18250</v>
      </c>
      <c r="F24" s="25"/>
      <c r="G24" s="26"/>
      <c r="H24" s="26"/>
      <c r="I24" s="24">
        <f>I7+I10+I14+I15+I16+I19</f>
        <v>18250</v>
      </c>
      <c r="J24" s="27"/>
      <c r="K24" s="28"/>
      <c r="L24" s="24">
        <f>L7+L10+L14+L15+L16+L19</f>
        <v>0</v>
      </c>
      <c r="M24" s="24">
        <f>M7+M10+M14+M15+M16+M19</f>
        <v>18250</v>
      </c>
      <c r="N24" s="24">
        <f>E24-L24-M24</f>
        <v>0</v>
      </c>
    </row>
    <row r="25" spans="1:14" s="29" customFormat="1" ht="33" customHeight="1">
      <c r="A25" s="21"/>
      <c r="B25" s="21"/>
      <c r="C25" s="76" t="s">
        <v>20</v>
      </c>
      <c r="D25" s="77"/>
      <c r="E25" s="24">
        <f>E8+E11+E17+E20</f>
        <v>86380.93</v>
      </c>
      <c r="F25" s="25"/>
      <c r="G25" s="26"/>
      <c r="H25" s="26"/>
      <c r="I25" s="24">
        <f>I8+I11+I17+I20</f>
        <v>83294.23</v>
      </c>
      <c r="J25" s="27"/>
      <c r="K25" s="28"/>
      <c r="L25" s="24">
        <f>L8+L11+L17+L20</f>
        <v>0</v>
      </c>
      <c r="M25" s="24">
        <f>M8+M11+M17+M20</f>
        <v>86380.93</v>
      </c>
      <c r="N25" s="24">
        <f>E25-L25-M25</f>
        <v>0</v>
      </c>
    </row>
    <row r="26" spans="1:14" s="13" customFormat="1" ht="33" customHeight="1">
      <c r="A26" s="7">
        <v>2</v>
      </c>
      <c r="B26" s="7">
        <v>1</v>
      </c>
      <c r="C26" s="8" t="s">
        <v>40</v>
      </c>
      <c r="D26" s="55" t="s">
        <v>41</v>
      </c>
      <c r="E26" s="57">
        <v>2429161.04</v>
      </c>
      <c r="F26" s="8" t="s">
        <v>16</v>
      </c>
      <c r="G26" s="7" t="s">
        <v>42</v>
      </c>
      <c r="H26" s="7"/>
      <c r="I26" s="10"/>
      <c r="J26" s="11">
        <v>40513</v>
      </c>
      <c r="K26" s="12">
        <v>1043</v>
      </c>
      <c r="L26" s="10">
        <v>728748.31</v>
      </c>
      <c r="M26" s="10"/>
      <c r="N26" s="57">
        <f>E26-L26-M27</f>
        <v>324866.0800000001</v>
      </c>
    </row>
    <row r="27" spans="1:14" s="13" customFormat="1" ht="33" customHeight="1">
      <c r="A27" s="7"/>
      <c r="B27" s="7"/>
      <c r="C27" s="8"/>
      <c r="D27" s="56"/>
      <c r="E27" s="58"/>
      <c r="F27" s="8"/>
      <c r="G27" s="7"/>
      <c r="H27" s="7"/>
      <c r="I27" s="10"/>
      <c r="J27" s="11">
        <v>40667</v>
      </c>
      <c r="K27" s="12">
        <v>356</v>
      </c>
      <c r="L27" s="10"/>
      <c r="M27" s="10">
        <v>1375546.65</v>
      </c>
      <c r="N27" s="56"/>
    </row>
    <row r="28" spans="1:14" s="13" customFormat="1" ht="33" customHeight="1">
      <c r="A28" s="7"/>
      <c r="B28" s="7"/>
      <c r="C28" s="8"/>
      <c r="D28" s="14" t="s">
        <v>18</v>
      </c>
      <c r="E28" s="15">
        <v>9205.89</v>
      </c>
      <c r="F28" s="16" t="s">
        <v>19</v>
      </c>
      <c r="G28" s="7"/>
      <c r="H28" s="7" t="s">
        <v>43</v>
      </c>
      <c r="I28" s="10">
        <v>9205.89</v>
      </c>
      <c r="J28" s="11">
        <v>40513</v>
      </c>
      <c r="K28" s="39">
        <v>1044</v>
      </c>
      <c r="L28" s="10"/>
      <c r="M28" s="10">
        <v>9205.89</v>
      </c>
      <c r="N28" s="10">
        <f>E28-M28</f>
        <v>0</v>
      </c>
    </row>
    <row r="29" spans="1:14" s="13" customFormat="1" ht="33" customHeight="1">
      <c r="A29" s="7"/>
      <c r="B29" s="7"/>
      <c r="C29" s="8"/>
      <c r="D29" s="17" t="s">
        <v>20</v>
      </c>
      <c r="E29" s="18">
        <v>23810.63</v>
      </c>
      <c r="F29" s="19" t="s">
        <v>21</v>
      </c>
      <c r="G29" s="7" t="s">
        <v>44</v>
      </c>
      <c r="H29" s="7"/>
      <c r="I29" s="10"/>
      <c r="J29" s="11">
        <v>40682</v>
      </c>
      <c r="K29" s="39">
        <v>409</v>
      </c>
      <c r="L29" s="10"/>
      <c r="M29" s="10">
        <v>23810.63</v>
      </c>
      <c r="N29" s="10">
        <f>E29-M29</f>
        <v>0</v>
      </c>
    </row>
    <row r="30" spans="1:14" s="13" customFormat="1" ht="33" customHeight="1">
      <c r="A30" s="7">
        <v>2</v>
      </c>
      <c r="B30" s="7">
        <v>2</v>
      </c>
      <c r="C30" s="8" t="s">
        <v>45</v>
      </c>
      <c r="D30" s="55" t="s">
        <v>41</v>
      </c>
      <c r="E30" s="57">
        <v>2429161.04</v>
      </c>
      <c r="F30" s="8" t="s">
        <v>16</v>
      </c>
      <c r="G30" s="7" t="s">
        <v>42</v>
      </c>
      <c r="H30" s="7"/>
      <c r="I30" s="10"/>
      <c r="J30" s="11">
        <v>40513</v>
      </c>
      <c r="K30" s="12">
        <v>1043</v>
      </c>
      <c r="L30" s="10">
        <v>728748.31</v>
      </c>
      <c r="M30" s="10"/>
      <c r="N30" s="57">
        <f>E30-L30-M31</f>
        <v>12525.01000000001</v>
      </c>
    </row>
    <row r="31" spans="1:14" s="13" customFormat="1" ht="33" customHeight="1">
      <c r="A31" s="7"/>
      <c r="B31" s="7"/>
      <c r="C31" s="8"/>
      <c r="D31" s="56"/>
      <c r="E31" s="58"/>
      <c r="F31" s="8"/>
      <c r="G31" s="7"/>
      <c r="H31" s="7"/>
      <c r="I31" s="10"/>
      <c r="J31" s="11">
        <v>40667</v>
      </c>
      <c r="K31" s="12">
        <v>357</v>
      </c>
      <c r="L31" s="10"/>
      <c r="M31" s="10">
        <v>1687887.72</v>
      </c>
      <c r="N31" s="58"/>
    </row>
    <row r="32" spans="1:14" s="13" customFormat="1" ht="33" customHeight="1">
      <c r="A32" s="7"/>
      <c r="B32" s="7"/>
      <c r="C32" s="8"/>
      <c r="D32" s="14" t="s">
        <v>18</v>
      </c>
      <c r="E32" s="15">
        <v>9205.89</v>
      </c>
      <c r="F32" s="16" t="s">
        <v>19</v>
      </c>
      <c r="G32" s="7"/>
      <c r="H32" s="7" t="s">
        <v>43</v>
      </c>
      <c r="I32" s="10">
        <v>9205.89</v>
      </c>
      <c r="J32" s="11">
        <v>40513</v>
      </c>
      <c r="K32" s="39">
        <v>1044</v>
      </c>
      <c r="L32" s="10"/>
      <c r="M32" s="10">
        <v>9205.89</v>
      </c>
      <c r="N32" s="10">
        <f>E32-M32</f>
        <v>0</v>
      </c>
    </row>
    <row r="33" spans="1:14" s="13" customFormat="1" ht="33" customHeight="1">
      <c r="A33" s="7"/>
      <c r="B33" s="7"/>
      <c r="C33" s="8"/>
      <c r="D33" s="17" t="s">
        <v>20</v>
      </c>
      <c r="E33" s="18">
        <v>23810.63</v>
      </c>
      <c r="F33" s="19" t="s">
        <v>21</v>
      </c>
      <c r="G33" s="7" t="s">
        <v>44</v>
      </c>
      <c r="H33" s="7"/>
      <c r="I33" s="10"/>
      <c r="J33" s="11">
        <v>40682</v>
      </c>
      <c r="K33" s="39">
        <v>409</v>
      </c>
      <c r="L33" s="10"/>
      <c r="M33" s="10">
        <v>23810.63</v>
      </c>
      <c r="N33" s="10">
        <f>E33-M33</f>
        <v>0</v>
      </c>
    </row>
    <row r="34" spans="1:14" s="13" customFormat="1" ht="33" customHeight="1">
      <c r="A34" s="7">
        <v>2</v>
      </c>
      <c r="B34" s="7">
        <v>3</v>
      </c>
      <c r="C34" s="8" t="s">
        <v>73</v>
      </c>
      <c r="D34" s="55" t="s">
        <v>47</v>
      </c>
      <c r="E34" s="57">
        <v>432063.99</v>
      </c>
      <c r="F34" s="8" t="s">
        <v>16</v>
      </c>
      <c r="G34" s="7" t="s">
        <v>74</v>
      </c>
      <c r="H34" s="7"/>
      <c r="I34" s="10"/>
      <c r="J34" s="63">
        <v>40724</v>
      </c>
      <c r="K34" s="64">
        <v>555</v>
      </c>
      <c r="L34" s="57"/>
      <c r="M34" s="57">
        <v>431372.21</v>
      </c>
      <c r="N34" s="57">
        <f>E34-M34</f>
        <v>691.7799999999697</v>
      </c>
    </row>
    <row r="35" spans="1:14" s="13" customFormat="1" ht="33" customHeight="1">
      <c r="A35" s="7"/>
      <c r="B35" s="7"/>
      <c r="C35" s="8"/>
      <c r="D35" s="89"/>
      <c r="E35" s="58"/>
      <c r="F35" s="8"/>
      <c r="G35" s="7"/>
      <c r="H35" s="7"/>
      <c r="I35" s="10"/>
      <c r="J35" s="67"/>
      <c r="K35" s="65"/>
      <c r="L35" s="58"/>
      <c r="M35" s="58"/>
      <c r="N35" s="56"/>
    </row>
    <row r="36" spans="1:14" s="13" customFormat="1" ht="33" customHeight="1">
      <c r="A36" s="7"/>
      <c r="B36" s="7"/>
      <c r="C36" s="8"/>
      <c r="D36" s="14" t="s">
        <v>18</v>
      </c>
      <c r="E36" s="15">
        <v>3900</v>
      </c>
      <c r="F36" s="16" t="s">
        <v>19</v>
      </c>
      <c r="G36" s="7"/>
      <c r="H36" s="7"/>
      <c r="I36" s="10"/>
      <c r="J36" s="11">
        <v>40724</v>
      </c>
      <c r="K36" s="39">
        <v>557</v>
      </c>
      <c r="L36" s="10"/>
      <c r="M36" s="10">
        <v>3900</v>
      </c>
      <c r="N36" s="10">
        <f>E36-M36</f>
        <v>0</v>
      </c>
    </row>
    <row r="37" spans="1:14" s="13" customFormat="1" ht="33" customHeight="1">
      <c r="A37" s="7"/>
      <c r="B37" s="7"/>
      <c r="C37" s="8"/>
      <c r="D37" s="17" t="s">
        <v>20</v>
      </c>
      <c r="E37" s="18">
        <v>8229</v>
      </c>
      <c r="F37" s="19" t="s">
        <v>21</v>
      </c>
      <c r="G37" s="7"/>
      <c r="H37" s="7"/>
      <c r="I37" s="10"/>
      <c r="J37" s="11">
        <v>40724</v>
      </c>
      <c r="K37" s="39">
        <v>553</v>
      </c>
      <c r="L37" s="10"/>
      <c r="M37" s="10">
        <v>8229</v>
      </c>
      <c r="N37" s="10">
        <f>E37-M37</f>
        <v>0</v>
      </c>
    </row>
    <row r="38" spans="1:14" s="13" customFormat="1" ht="33" customHeight="1">
      <c r="A38" s="7">
        <v>2</v>
      </c>
      <c r="B38" s="7">
        <v>4</v>
      </c>
      <c r="C38" s="8" t="s">
        <v>46</v>
      </c>
      <c r="D38" s="55" t="s">
        <v>47</v>
      </c>
      <c r="E38" s="57">
        <v>863779.19</v>
      </c>
      <c r="F38" s="8" t="s">
        <v>16</v>
      </c>
      <c r="G38" s="7" t="s">
        <v>48</v>
      </c>
      <c r="H38" s="7"/>
      <c r="I38" s="10"/>
      <c r="J38" s="11">
        <v>40513</v>
      </c>
      <c r="K38" s="39">
        <v>1039</v>
      </c>
      <c r="L38" s="10">
        <v>259133.76</v>
      </c>
      <c r="M38" s="10"/>
      <c r="N38" s="57">
        <f>E38-L38-M39</f>
        <v>581.1899999999441</v>
      </c>
    </row>
    <row r="39" spans="1:14" s="13" customFormat="1" ht="33" customHeight="1">
      <c r="A39" s="7"/>
      <c r="B39" s="7"/>
      <c r="C39" s="8"/>
      <c r="D39" s="89"/>
      <c r="E39" s="58"/>
      <c r="F39" s="8"/>
      <c r="G39" s="7"/>
      <c r="H39" s="7"/>
      <c r="I39" s="10"/>
      <c r="J39" s="11">
        <v>40638</v>
      </c>
      <c r="K39" s="39">
        <v>248</v>
      </c>
      <c r="L39" s="10"/>
      <c r="M39" s="10">
        <v>604064.24</v>
      </c>
      <c r="N39" s="56"/>
    </row>
    <row r="40" spans="1:14" s="13" customFormat="1" ht="33" customHeight="1">
      <c r="A40" s="7"/>
      <c r="B40" s="7"/>
      <c r="C40" s="8"/>
      <c r="D40" s="14" t="s">
        <v>18</v>
      </c>
      <c r="E40" s="15">
        <v>13594.51</v>
      </c>
      <c r="F40" s="16" t="s">
        <v>19</v>
      </c>
      <c r="G40" s="7"/>
      <c r="H40" s="7" t="s">
        <v>43</v>
      </c>
      <c r="I40" s="10">
        <v>13594.51</v>
      </c>
      <c r="J40" s="11">
        <v>40513</v>
      </c>
      <c r="K40" s="39">
        <v>1044</v>
      </c>
      <c r="L40" s="10"/>
      <c r="M40" s="10">
        <v>13594.51</v>
      </c>
      <c r="N40" s="10">
        <f>E40-M40</f>
        <v>0</v>
      </c>
    </row>
    <row r="41" spans="1:14" s="13" customFormat="1" ht="33" customHeight="1">
      <c r="A41" s="7"/>
      <c r="B41" s="7"/>
      <c r="C41" s="8"/>
      <c r="D41" s="17" t="s">
        <v>20</v>
      </c>
      <c r="E41" s="18">
        <v>8466.76</v>
      </c>
      <c r="F41" s="19" t="s">
        <v>21</v>
      </c>
      <c r="G41" s="7" t="s">
        <v>44</v>
      </c>
      <c r="H41" s="7"/>
      <c r="I41" s="10"/>
      <c r="J41" s="11">
        <v>40682</v>
      </c>
      <c r="K41" s="39">
        <v>409</v>
      </c>
      <c r="L41" s="10"/>
      <c r="M41" s="10">
        <v>8466.76</v>
      </c>
      <c r="N41" s="10">
        <f>E41-M41</f>
        <v>0</v>
      </c>
    </row>
    <row r="42" spans="1:14" s="13" customFormat="1" ht="33" customHeight="1">
      <c r="A42" s="7">
        <v>2</v>
      </c>
      <c r="B42" s="7">
        <v>5</v>
      </c>
      <c r="C42" s="8" t="s">
        <v>49</v>
      </c>
      <c r="D42" s="55" t="s">
        <v>47</v>
      </c>
      <c r="E42" s="57">
        <v>853096</v>
      </c>
      <c r="F42" s="8" t="s">
        <v>16</v>
      </c>
      <c r="G42" s="7" t="s">
        <v>48</v>
      </c>
      <c r="H42" s="7"/>
      <c r="I42" s="10"/>
      <c r="J42" s="11">
        <v>40513</v>
      </c>
      <c r="K42" s="39">
        <v>1039</v>
      </c>
      <c r="L42" s="10">
        <v>255978.72</v>
      </c>
      <c r="M42" s="10"/>
      <c r="N42" s="57">
        <f>E42-L42-M43</f>
        <v>0</v>
      </c>
    </row>
    <row r="43" spans="1:14" s="13" customFormat="1" ht="33" customHeight="1">
      <c r="A43" s="7"/>
      <c r="B43" s="7"/>
      <c r="C43" s="8"/>
      <c r="D43" s="56"/>
      <c r="E43" s="58"/>
      <c r="F43" s="8"/>
      <c r="G43" s="7"/>
      <c r="H43" s="7"/>
      <c r="I43" s="10"/>
      <c r="J43" s="11">
        <v>40588</v>
      </c>
      <c r="K43" s="39">
        <v>91</v>
      </c>
      <c r="L43" s="10"/>
      <c r="M43" s="10">
        <v>597117.28</v>
      </c>
      <c r="N43" s="56"/>
    </row>
    <row r="44" spans="1:14" s="13" customFormat="1" ht="33" customHeight="1">
      <c r="A44" s="7"/>
      <c r="B44" s="7"/>
      <c r="C44" s="8"/>
      <c r="D44" s="14" t="s">
        <v>18</v>
      </c>
      <c r="E44" s="15">
        <v>13481.39</v>
      </c>
      <c r="F44" s="16" t="s">
        <v>19</v>
      </c>
      <c r="G44" s="7"/>
      <c r="H44" s="11">
        <v>40478</v>
      </c>
      <c r="I44" s="10">
        <v>13481.39</v>
      </c>
      <c r="J44" s="11">
        <v>40513</v>
      </c>
      <c r="K44" s="39">
        <v>1044</v>
      </c>
      <c r="L44" s="10"/>
      <c r="M44" s="10">
        <v>13481.39</v>
      </c>
      <c r="N44" s="10">
        <f>E44-M44</f>
        <v>0</v>
      </c>
    </row>
    <row r="45" spans="1:14" s="13" customFormat="1" ht="33" customHeight="1">
      <c r="A45" s="7"/>
      <c r="B45" s="7"/>
      <c r="C45" s="8"/>
      <c r="D45" s="17" t="s">
        <v>20</v>
      </c>
      <c r="E45" s="18">
        <v>8363.67</v>
      </c>
      <c r="F45" s="19" t="s">
        <v>21</v>
      </c>
      <c r="G45" s="7" t="s">
        <v>44</v>
      </c>
      <c r="H45" s="7"/>
      <c r="I45" s="10"/>
      <c r="J45" s="11">
        <v>40682</v>
      </c>
      <c r="K45" s="39">
        <v>409</v>
      </c>
      <c r="L45" s="10"/>
      <c r="M45" s="10">
        <v>8363.67</v>
      </c>
      <c r="N45" s="10">
        <f>E45-M45</f>
        <v>0</v>
      </c>
    </row>
    <row r="46" spans="1:14" s="13" customFormat="1" ht="33" customHeight="1">
      <c r="A46" s="7">
        <v>2</v>
      </c>
      <c r="B46" s="7">
        <v>6</v>
      </c>
      <c r="C46" s="8" t="s">
        <v>49</v>
      </c>
      <c r="D46" s="55" t="s">
        <v>41</v>
      </c>
      <c r="E46" s="57">
        <v>890682.34</v>
      </c>
      <c r="F46" s="8" t="s">
        <v>16</v>
      </c>
      <c r="G46" s="7" t="s">
        <v>42</v>
      </c>
      <c r="H46" s="7"/>
      <c r="I46" s="10"/>
      <c r="J46" s="11">
        <v>40513</v>
      </c>
      <c r="K46" s="39">
        <v>1043</v>
      </c>
      <c r="L46" s="10">
        <v>267204.7</v>
      </c>
      <c r="M46" s="10"/>
      <c r="N46" s="57">
        <f>E46-L46-M47</f>
        <v>171.339999999851</v>
      </c>
    </row>
    <row r="47" spans="1:14" s="13" customFormat="1" ht="33" customHeight="1">
      <c r="A47" s="7"/>
      <c r="B47" s="7"/>
      <c r="C47" s="8"/>
      <c r="D47" s="56"/>
      <c r="E47" s="58"/>
      <c r="F47" s="8"/>
      <c r="G47" s="7"/>
      <c r="H47" s="7"/>
      <c r="I47" s="10"/>
      <c r="J47" s="11">
        <v>40687</v>
      </c>
      <c r="K47" s="39">
        <v>425</v>
      </c>
      <c r="L47" s="10"/>
      <c r="M47" s="10">
        <v>623306.3</v>
      </c>
      <c r="N47" s="56"/>
    </row>
    <row r="48" spans="1:14" s="13" customFormat="1" ht="33" customHeight="1">
      <c r="A48" s="7"/>
      <c r="B48" s="7"/>
      <c r="C48" s="8"/>
      <c r="D48" s="14" t="s">
        <v>18</v>
      </c>
      <c r="E48" s="15">
        <v>3488.22</v>
      </c>
      <c r="F48" s="16" t="s">
        <v>19</v>
      </c>
      <c r="G48" s="7"/>
      <c r="H48" s="7" t="s">
        <v>43</v>
      </c>
      <c r="I48" s="10">
        <v>3488.22</v>
      </c>
      <c r="J48" s="11">
        <v>40513</v>
      </c>
      <c r="K48" s="39">
        <v>1044</v>
      </c>
      <c r="L48" s="10"/>
      <c r="M48" s="10">
        <v>3488.22</v>
      </c>
      <c r="N48" s="10">
        <f>E48-M48</f>
        <v>0</v>
      </c>
    </row>
    <row r="49" spans="1:14" s="13" customFormat="1" ht="33" customHeight="1">
      <c r="A49" s="7"/>
      <c r="B49" s="7"/>
      <c r="C49" s="8"/>
      <c r="D49" s="17" t="s">
        <v>20</v>
      </c>
      <c r="E49" s="18">
        <v>8730.47</v>
      </c>
      <c r="F49" s="19" t="s">
        <v>21</v>
      </c>
      <c r="G49" s="7" t="s">
        <v>44</v>
      </c>
      <c r="H49" s="7"/>
      <c r="I49" s="10"/>
      <c r="J49" s="11">
        <v>40724</v>
      </c>
      <c r="K49" s="39">
        <v>553</v>
      </c>
      <c r="L49" s="10"/>
      <c r="M49" s="10">
        <v>8730.47</v>
      </c>
      <c r="N49" s="10">
        <f>E49-M49</f>
        <v>0</v>
      </c>
    </row>
    <row r="50" spans="1:14" s="13" customFormat="1" ht="33" customHeight="1">
      <c r="A50" s="7">
        <v>2</v>
      </c>
      <c r="B50" s="7">
        <v>7</v>
      </c>
      <c r="C50" s="8" t="s">
        <v>50</v>
      </c>
      <c r="D50" s="55" t="s">
        <v>47</v>
      </c>
      <c r="E50" s="57">
        <v>924263</v>
      </c>
      <c r="F50" s="8" t="s">
        <v>16</v>
      </c>
      <c r="G50" s="7" t="s">
        <v>48</v>
      </c>
      <c r="H50" s="7"/>
      <c r="I50" s="10"/>
      <c r="J50" s="11">
        <v>40513</v>
      </c>
      <c r="K50" s="39">
        <v>1039</v>
      </c>
      <c r="L50" s="10">
        <v>277331.57</v>
      </c>
      <c r="M50" s="10"/>
      <c r="N50" s="57">
        <f>E50-L50-M51</f>
        <v>0</v>
      </c>
    </row>
    <row r="51" spans="1:14" s="13" customFormat="1" ht="33" customHeight="1">
      <c r="A51" s="7"/>
      <c r="B51" s="7"/>
      <c r="C51" s="8"/>
      <c r="D51" s="56"/>
      <c r="E51" s="58"/>
      <c r="F51" s="8"/>
      <c r="G51" s="7"/>
      <c r="H51" s="7"/>
      <c r="I51" s="10"/>
      <c r="J51" s="11">
        <v>40588</v>
      </c>
      <c r="K51" s="39">
        <v>91</v>
      </c>
      <c r="L51" s="10"/>
      <c r="M51" s="10">
        <v>646931.43</v>
      </c>
      <c r="N51" s="56"/>
    </row>
    <row r="52" spans="1:14" s="13" customFormat="1" ht="33" customHeight="1">
      <c r="A52" s="7"/>
      <c r="B52" s="7"/>
      <c r="C52" s="8"/>
      <c r="D52" s="14" t="s">
        <v>18</v>
      </c>
      <c r="E52" s="15">
        <v>13968.83</v>
      </c>
      <c r="F52" s="16" t="s">
        <v>19</v>
      </c>
      <c r="G52" s="7"/>
      <c r="H52" s="7" t="s">
        <v>43</v>
      </c>
      <c r="I52" s="10">
        <v>13968.83</v>
      </c>
      <c r="J52" s="11">
        <v>40513</v>
      </c>
      <c r="K52" s="39">
        <v>1044</v>
      </c>
      <c r="L52" s="10"/>
      <c r="M52" s="10">
        <v>13968.83</v>
      </c>
      <c r="N52" s="10">
        <f>E52-M52</f>
        <v>0</v>
      </c>
    </row>
    <row r="53" spans="1:14" s="13" customFormat="1" ht="33" customHeight="1">
      <c r="A53" s="7"/>
      <c r="B53" s="7"/>
      <c r="C53" s="8"/>
      <c r="D53" s="17" t="s">
        <v>20</v>
      </c>
      <c r="E53" s="18">
        <v>9061.35</v>
      </c>
      <c r="F53" s="19" t="s">
        <v>21</v>
      </c>
      <c r="G53" s="7" t="s">
        <v>44</v>
      </c>
      <c r="H53" s="7"/>
      <c r="I53" s="10"/>
      <c r="J53" s="11">
        <v>40682</v>
      </c>
      <c r="K53" s="39">
        <v>409</v>
      </c>
      <c r="L53" s="10"/>
      <c r="M53" s="10">
        <v>9061.35</v>
      </c>
      <c r="N53" s="10">
        <f>E53-M53</f>
        <v>0</v>
      </c>
    </row>
    <row r="54" spans="1:14" s="13" customFormat="1" ht="33" customHeight="1">
      <c r="A54" s="7">
        <v>2</v>
      </c>
      <c r="B54" s="7">
        <v>8</v>
      </c>
      <c r="C54" s="8" t="s">
        <v>51</v>
      </c>
      <c r="D54" s="55" t="s">
        <v>47</v>
      </c>
      <c r="E54" s="57">
        <v>834628</v>
      </c>
      <c r="F54" s="8" t="s">
        <v>16</v>
      </c>
      <c r="G54" s="7" t="s">
        <v>48</v>
      </c>
      <c r="H54" s="7"/>
      <c r="I54" s="10"/>
      <c r="J54" s="11">
        <v>40513</v>
      </c>
      <c r="K54" s="39">
        <v>1039</v>
      </c>
      <c r="L54" s="10">
        <v>250438.15</v>
      </c>
      <c r="M54" s="10"/>
      <c r="N54" s="57">
        <f>E54-L54-M55</f>
        <v>0</v>
      </c>
    </row>
    <row r="55" spans="1:14" s="13" customFormat="1" ht="33" customHeight="1">
      <c r="A55" s="7"/>
      <c r="B55" s="7"/>
      <c r="C55" s="8"/>
      <c r="D55" s="56"/>
      <c r="E55" s="58"/>
      <c r="F55" s="8"/>
      <c r="G55" s="7"/>
      <c r="H55" s="7"/>
      <c r="I55" s="10"/>
      <c r="J55" s="11">
        <v>40588</v>
      </c>
      <c r="K55" s="39">
        <v>91</v>
      </c>
      <c r="L55" s="10"/>
      <c r="M55" s="10">
        <v>584189.85</v>
      </c>
      <c r="N55" s="56"/>
    </row>
    <row r="56" spans="1:14" s="13" customFormat="1" ht="33" customHeight="1">
      <c r="A56" s="7"/>
      <c r="B56" s="7"/>
      <c r="C56" s="8"/>
      <c r="D56" s="14" t="s">
        <v>18</v>
      </c>
      <c r="E56" s="15">
        <v>13468.45</v>
      </c>
      <c r="F56" s="16" t="s">
        <v>19</v>
      </c>
      <c r="G56" s="7"/>
      <c r="H56" s="11" t="s">
        <v>43</v>
      </c>
      <c r="I56" s="10">
        <v>13468.45</v>
      </c>
      <c r="J56" s="11">
        <v>40513</v>
      </c>
      <c r="K56" s="39">
        <v>1044</v>
      </c>
      <c r="L56" s="10"/>
      <c r="M56" s="10">
        <v>13468.45</v>
      </c>
      <c r="N56" s="10">
        <f>E56-M56</f>
        <v>0</v>
      </c>
    </row>
    <row r="57" spans="1:14" s="13" customFormat="1" ht="33" customHeight="1">
      <c r="A57" s="7"/>
      <c r="B57" s="7"/>
      <c r="C57" s="8"/>
      <c r="D57" s="17" t="s">
        <v>20</v>
      </c>
      <c r="E57" s="18">
        <v>8182.65</v>
      </c>
      <c r="F57" s="19" t="s">
        <v>21</v>
      </c>
      <c r="G57" s="7" t="s">
        <v>44</v>
      </c>
      <c r="H57" s="7"/>
      <c r="I57" s="10"/>
      <c r="J57" s="11">
        <v>40682</v>
      </c>
      <c r="K57" s="39">
        <v>409</v>
      </c>
      <c r="L57" s="10"/>
      <c r="M57" s="10">
        <v>8182.65</v>
      </c>
      <c r="N57" s="10">
        <f>E57-M57</f>
        <v>0</v>
      </c>
    </row>
    <row r="58" spans="1:14" s="13" customFormat="1" ht="33" customHeight="1">
      <c r="A58" s="7">
        <v>2</v>
      </c>
      <c r="B58" s="7">
        <v>9</v>
      </c>
      <c r="C58" s="8" t="s">
        <v>52</v>
      </c>
      <c r="D58" s="55" t="s">
        <v>15</v>
      </c>
      <c r="E58" s="57">
        <v>1090043.2</v>
      </c>
      <c r="F58" s="8" t="s">
        <v>16</v>
      </c>
      <c r="G58" s="7" t="s">
        <v>53</v>
      </c>
      <c r="H58" s="7"/>
      <c r="I58" s="10"/>
      <c r="J58" s="11">
        <v>40513</v>
      </c>
      <c r="K58" s="39">
        <v>1038</v>
      </c>
      <c r="L58" s="10">
        <v>327100.37</v>
      </c>
      <c r="M58" s="10"/>
      <c r="N58" s="57">
        <f>E58-L58-M59</f>
        <v>23289.719999999972</v>
      </c>
    </row>
    <row r="59" spans="1:14" s="13" customFormat="1" ht="33" customHeight="1">
      <c r="A59" s="7"/>
      <c r="B59" s="7"/>
      <c r="C59" s="8"/>
      <c r="D59" s="56"/>
      <c r="E59" s="58"/>
      <c r="F59" s="8"/>
      <c r="G59" s="7"/>
      <c r="H59" s="7"/>
      <c r="I59" s="10"/>
      <c r="J59" s="11">
        <v>40638</v>
      </c>
      <c r="K59" s="39">
        <v>249</v>
      </c>
      <c r="L59" s="10"/>
      <c r="M59" s="10">
        <v>739653.11</v>
      </c>
      <c r="N59" s="56"/>
    </row>
    <row r="60" spans="1:14" s="13" customFormat="1" ht="33" customHeight="1">
      <c r="A60" s="7"/>
      <c r="B60" s="7"/>
      <c r="C60" s="8"/>
      <c r="D60" s="14" t="s">
        <v>18</v>
      </c>
      <c r="E60" s="15">
        <v>7300</v>
      </c>
      <c r="F60" s="16" t="s">
        <v>19</v>
      </c>
      <c r="G60" s="7"/>
      <c r="H60" s="7" t="s">
        <v>54</v>
      </c>
      <c r="I60" s="10">
        <v>7300</v>
      </c>
      <c r="J60" s="11">
        <v>40513</v>
      </c>
      <c r="K60" s="39">
        <v>1044</v>
      </c>
      <c r="L60" s="10"/>
      <c r="M60" s="10">
        <v>7300</v>
      </c>
      <c r="N60" s="10">
        <f>E60-M60</f>
        <v>0</v>
      </c>
    </row>
    <row r="61" spans="1:14" s="13" customFormat="1" ht="33" customHeight="1">
      <c r="A61" s="7"/>
      <c r="B61" s="7"/>
      <c r="C61" s="8"/>
      <c r="D61" s="17" t="s">
        <v>20</v>
      </c>
      <c r="E61" s="18">
        <v>17097.93</v>
      </c>
      <c r="F61" s="19" t="s">
        <v>21</v>
      </c>
      <c r="G61" s="7" t="s">
        <v>44</v>
      </c>
      <c r="H61" s="7"/>
      <c r="I61" s="10"/>
      <c r="J61" s="11">
        <v>40682</v>
      </c>
      <c r="K61" s="39">
        <v>409</v>
      </c>
      <c r="L61" s="10"/>
      <c r="M61" s="10">
        <v>17097.93</v>
      </c>
      <c r="N61" s="10">
        <f>E61-M61</f>
        <v>0</v>
      </c>
    </row>
    <row r="62" spans="1:14" s="13" customFormat="1" ht="33" customHeight="1">
      <c r="A62" s="7">
        <v>2</v>
      </c>
      <c r="B62" s="7">
        <v>10</v>
      </c>
      <c r="C62" s="8" t="s">
        <v>52</v>
      </c>
      <c r="D62" s="55" t="s">
        <v>47</v>
      </c>
      <c r="E62" s="57">
        <v>1511793.36</v>
      </c>
      <c r="F62" s="8" t="s">
        <v>16</v>
      </c>
      <c r="G62" s="7" t="s">
        <v>48</v>
      </c>
      <c r="H62" s="7"/>
      <c r="I62" s="10"/>
      <c r="J62" s="11">
        <v>40513</v>
      </c>
      <c r="K62" s="39">
        <v>1039</v>
      </c>
      <c r="L62" s="10">
        <v>453538.01</v>
      </c>
      <c r="M62" s="10"/>
      <c r="N62" s="57">
        <f>E62-L62-M63</f>
        <v>291.36000000010245</v>
      </c>
    </row>
    <row r="63" spans="1:14" s="13" customFormat="1" ht="33" customHeight="1">
      <c r="A63" s="7"/>
      <c r="B63" s="7"/>
      <c r="C63" s="8"/>
      <c r="D63" s="56"/>
      <c r="E63" s="58"/>
      <c r="F63" s="8"/>
      <c r="G63" s="7"/>
      <c r="H63" s="7"/>
      <c r="I63" s="10"/>
      <c r="J63" s="11">
        <v>40588</v>
      </c>
      <c r="K63" s="39">
        <v>91</v>
      </c>
      <c r="L63" s="10"/>
      <c r="M63" s="10">
        <v>1057963.99</v>
      </c>
      <c r="N63" s="56"/>
    </row>
    <row r="64" spans="1:14" s="13" customFormat="1" ht="33" customHeight="1">
      <c r="A64" s="7"/>
      <c r="B64" s="7"/>
      <c r="C64" s="8"/>
      <c r="D64" s="14" t="s">
        <v>18</v>
      </c>
      <c r="E64" s="15">
        <v>18486.82</v>
      </c>
      <c r="F64" s="16" t="s">
        <v>19</v>
      </c>
      <c r="G64" s="7"/>
      <c r="H64" s="7" t="s">
        <v>43</v>
      </c>
      <c r="I64" s="10">
        <v>18486.82</v>
      </c>
      <c r="J64" s="11">
        <v>40513</v>
      </c>
      <c r="K64" s="39">
        <v>1044</v>
      </c>
      <c r="L64" s="10"/>
      <c r="M64" s="10">
        <v>18486.82</v>
      </c>
      <c r="N64" s="10">
        <f>E64-M64</f>
        <v>0</v>
      </c>
    </row>
    <row r="65" spans="1:14" s="13" customFormat="1" ht="33" customHeight="1">
      <c r="A65" s="7"/>
      <c r="B65" s="7"/>
      <c r="C65" s="8"/>
      <c r="D65" s="17" t="s">
        <v>20</v>
      </c>
      <c r="E65" s="18">
        <v>14818.59</v>
      </c>
      <c r="F65" s="19" t="s">
        <v>21</v>
      </c>
      <c r="G65" s="7" t="s">
        <v>44</v>
      </c>
      <c r="H65" s="7"/>
      <c r="I65" s="10"/>
      <c r="J65" s="11">
        <v>40682</v>
      </c>
      <c r="K65" s="39">
        <v>409</v>
      </c>
      <c r="L65" s="10"/>
      <c r="M65" s="10">
        <v>14818.59</v>
      </c>
      <c r="N65" s="10">
        <f>E65-M65</f>
        <v>0</v>
      </c>
    </row>
    <row r="66" spans="1:14" s="13" customFormat="1" ht="33" customHeight="1">
      <c r="A66" s="7">
        <v>2</v>
      </c>
      <c r="B66" s="7">
        <v>11</v>
      </c>
      <c r="C66" s="8" t="s">
        <v>52</v>
      </c>
      <c r="D66" s="55" t="s">
        <v>33</v>
      </c>
      <c r="E66" s="57">
        <v>1380067</v>
      </c>
      <c r="F66" s="8" t="s">
        <v>16</v>
      </c>
      <c r="G66" s="7" t="s">
        <v>55</v>
      </c>
      <c r="H66" s="7"/>
      <c r="I66" s="10"/>
      <c r="J66" s="11">
        <v>40513</v>
      </c>
      <c r="K66" s="39">
        <v>1040</v>
      </c>
      <c r="L66" s="10">
        <v>414149.77</v>
      </c>
      <c r="M66" s="10"/>
      <c r="N66" s="57">
        <f>E66-L66-M67</f>
        <v>0</v>
      </c>
    </row>
    <row r="67" spans="1:14" s="13" customFormat="1" ht="33" customHeight="1">
      <c r="A67" s="7"/>
      <c r="B67" s="7"/>
      <c r="C67" s="8"/>
      <c r="D67" s="56"/>
      <c r="E67" s="58"/>
      <c r="F67" s="8"/>
      <c r="G67" s="7"/>
      <c r="H67" s="7"/>
      <c r="I67" s="10"/>
      <c r="J67" s="11">
        <v>40588</v>
      </c>
      <c r="K67" s="39">
        <v>92</v>
      </c>
      <c r="L67" s="10"/>
      <c r="M67" s="10">
        <v>965917.23</v>
      </c>
      <c r="N67" s="56"/>
    </row>
    <row r="68" spans="1:14" s="13" customFormat="1" ht="33" customHeight="1">
      <c r="A68" s="7"/>
      <c r="B68" s="7"/>
      <c r="C68" s="8"/>
      <c r="D68" s="14" t="s">
        <v>18</v>
      </c>
      <c r="E68" s="15">
        <v>3650</v>
      </c>
      <c r="F68" s="16" t="s">
        <v>19</v>
      </c>
      <c r="G68" s="7"/>
      <c r="H68" s="11">
        <v>40472</v>
      </c>
      <c r="I68" s="10">
        <v>3650</v>
      </c>
      <c r="J68" s="11">
        <v>40513</v>
      </c>
      <c r="K68" s="39">
        <v>1044</v>
      </c>
      <c r="L68" s="10"/>
      <c r="M68" s="10">
        <v>3650</v>
      </c>
      <c r="N68" s="10">
        <f>E68-M68</f>
        <v>0</v>
      </c>
    </row>
    <row r="69" spans="1:14" s="13" customFormat="1" ht="33" customHeight="1">
      <c r="A69" s="7"/>
      <c r="B69" s="7"/>
      <c r="C69" s="8"/>
      <c r="D69" s="17" t="s">
        <v>20</v>
      </c>
      <c r="E69" s="18">
        <v>21648.1</v>
      </c>
      <c r="F69" s="19" t="s">
        <v>21</v>
      </c>
      <c r="G69" s="7" t="s">
        <v>44</v>
      </c>
      <c r="H69" s="7"/>
      <c r="I69" s="10"/>
      <c r="J69" s="11">
        <v>40682</v>
      </c>
      <c r="K69" s="39">
        <v>409</v>
      </c>
      <c r="L69" s="10"/>
      <c r="M69" s="10">
        <v>21648.1</v>
      </c>
      <c r="N69" s="10">
        <f>E69-M69</f>
        <v>0</v>
      </c>
    </row>
    <row r="70" spans="1:14" s="13" customFormat="1" ht="33" customHeight="1">
      <c r="A70" s="7">
        <v>2</v>
      </c>
      <c r="B70" s="7">
        <v>12</v>
      </c>
      <c r="C70" s="8" t="s">
        <v>52</v>
      </c>
      <c r="D70" s="55" t="s">
        <v>56</v>
      </c>
      <c r="E70" s="57">
        <v>6244785.57</v>
      </c>
      <c r="F70" s="8" t="s">
        <v>26</v>
      </c>
      <c r="G70" s="7" t="s">
        <v>57</v>
      </c>
      <c r="H70" s="11"/>
      <c r="I70" s="10"/>
      <c r="J70" s="11">
        <v>40513</v>
      </c>
      <c r="K70" s="39">
        <v>1042</v>
      </c>
      <c r="L70" s="10">
        <v>1873435.67</v>
      </c>
      <c r="M70" s="10"/>
      <c r="N70" s="57">
        <f>E70-L70-M71-M72</f>
        <v>2.9103830456733704E-10</v>
      </c>
    </row>
    <row r="71" spans="1:14" s="13" customFormat="1" ht="33" customHeight="1">
      <c r="A71" s="7"/>
      <c r="B71" s="7"/>
      <c r="C71" s="8"/>
      <c r="D71" s="70"/>
      <c r="E71" s="66"/>
      <c r="F71" s="8"/>
      <c r="G71" s="7"/>
      <c r="H71" s="11"/>
      <c r="I71" s="10"/>
      <c r="J71" s="11">
        <v>40640</v>
      </c>
      <c r="K71" s="39">
        <v>260</v>
      </c>
      <c r="L71" s="10"/>
      <c r="M71" s="10">
        <v>4126564.33</v>
      </c>
      <c r="N71" s="70"/>
    </row>
    <row r="72" spans="1:14" s="13" customFormat="1" ht="33" customHeight="1">
      <c r="A72" s="7"/>
      <c r="B72" s="7"/>
      <c r="C72" s="8"/>
      <c r="D72" s="56"/>
      <c r="E72" s="58"/>
      <c r="F72" s="8"/>
      <c r="G72" s="7"/>
      <c r="H72" s="11"/>
      <c r="I72" s="10"/>
      <c r="J72" s="11">
        <v>40690</v>
      </c>
      <c r="K72" s="39">
        <v>442</v>
      </c>
      <c r="L72" s="10"/>
      <c r="M72" s="10">
        <v>244785.57</v>
      </c>
      <c r="N72" s="56"/>
    </row>
    <row r="73" spans="1:14" s="13" customFormat="1" ht="33" customHeight="1">
      <c r="A73" s="7"/>
      <c r="B73" s="7"/>
      <c r="C73" s="8"/>
      <c r="D73" s="9" t="s">
        <v>28</v>
      </c>
      <c r="E73" s="10"/>
      <c r="F73" s="20" t="s">
        <v>29</v>
      </c>
      <c r="G73" s="7"/>
      <c r="H73" s="7"/>
      <c r="I73" s="10"/>
      <c r="J73" s="7"/>
      <c r="K73" s="39"/>
      <c r="L73" s="10"/>
      <c r="M73" s="10"/>
      <c r="N73" s="7"/>
    </row>
    <row r="74" spans="1:14" s="13" customFormat="1" ht="33" customHeight="1">
      <c r="A74" s="7"/>
      <c r="B74" s="7"/>
      <c r="C74" s="8"/>
      <c r="D74" s="9" t="s">
        <v>30</v>
      </c>
      <c r="E74" s="10"/>
      <c r="F74" s="20"/>
      <c r="G74" s="7"/>
      <c r="H74" s="7"/>
      <c r="I74" s="10"/>
      <c r="J74" s="7"/>
      <c r="K74" s="39"/>
      <c r="L74" s="10"/>
      <c r="M74" s="10"/>
      <c r="N74" s="7"/>
    </row>
    <row r="75" spans="1:14" s="13" customFormat="1" ht="33" customHeight="1">
      <c r="A75" s="7"/>
      <c r="B75" s="7"/>
      <c r="C75" s="8"/>
      <c r="D75" s="14" t="s">
        <v>31</v>
      </c>
      <c r="E75" s="15">
        <v>7300</v>
      </c>
      <c r="F75" s="16" t="s">
        <v>19</v>
      </c>
      <c r="G75" s="7"/>
      <c r="H75" s="11">
        <v>40472</v>
      </c>
      <c r="I75" s="10">
        <v>7300</v>
      </c>
      <c r="J75" s="11">
        <v>40513</v>
      </c>
      <c r="K75" s="39">
        <v>1044</v>
      </c>
      <c r="L75" s="10"/>
      <c r="M75" s="10">
        <v>7300</v>
      </c>
      <c r="N75" s="10">
        <f>E75-M75</f>
        <v>0</v>
      </c>
    </row>
    <row r="76" spans="1:14" s="13" customFormat="1" ht="33" customHeight="1">
      <c r="A76" s="7"/>
      <c r="B76" s="7"/>
      <c r="C76" s="8"/>
      <c r="D76" s="17" t="s">
        <v>20</v>
      </c>
      <c r="E76" s="18">
        <v>55307.66</v>
      </c>
      <c r="F76" s="19" t="s">
        <v>21</v>
      </c>
      <c r="G76" s="7" t="s">
        <v>44</v>
      </c>
      <c r="H76" s="7"/>
      <c r="I76" s="10"/>
      <c r="J76" s="11">
        <v>40724</v>
      </c>
      <c r="K76" s="39">
        <v>553</v>
      </c>
      <c r="L76" s="10"/>
      <c r="M76" s="10">
        <v>55307.66</v>
      </c>
      <c r="N76" s="10">
        <f>E76-M76</f>
        <v>0</v>
      </c>
    </row>
    <row r="77" spans="1:14" s="13" customFormat="1" ht="33" customHeight="1">
      <c r="A77" s="7">
        <v>2</v>
      </c>
      <c r="B77" s="7">
        <v>13</v>
      </c>
      <c r="C77" s="8" t="s">
        <v>58</v>
      </c>
      <c r="D77" s="55" t="s">
        <v>56</v>
      </c>
      <c r="E77" s="57">
        <v>4055043.99</v>
      </c>
      <c r="F77" s="8" t="s">
        <v>26</v>
      </c>
      <c r="G77" s="7" t="s">
        <v>57</v>
      </c>
      <c r="H77" s="7"/>
      <c r="I77" s="10"/>
      <c r="J77" s="11">
        <v>40513</v>
      </c>
      <c r="K77" s="39">
        <v>1042</v>
      </c>
      <c r="L77" s="10">
        <v>1216513.2</v>
      </c>
      <c r="M77" s="10"/>
      <c r="N77" s="57">
        <f>E77-L77-M78</f>
        <v>0</v>
      </c>
    </row>
    <row r="78" spans="1:14" s="13" customFormat="1" ht="33" customHeight="1">
      <c r="A78" s="7"/>
      <c r="B78" s="7"/>
      <c r="C78" s="8"/>
      <c r="D78" s="56"/>
      <c r="E78" s="58"/>
      <c r="F78" s="8"/>
      <c r="G78" s="7"/>
      <c r="H78" s="7"/>
      <c r="I78" s="10"/>
      <c r="J78" s="11">
        <v>40655</v>
      </c>
      <c r="K78" s="39">
        <v>326</v>
      </c>
      <c r="L78" s="10"/>
      <c r="M78" s="10">
        <v>2838530.79</v>
      </c>
      <c r="N78" s="56"/>
    </row>
    <row r="79" spans="1:14" s="13" customFormat="1" ht="33" customHeight="1">
      <c r="A79" s="7"/>
      <c r="B79" s="7"/>
      <c r="C79" s="8"/>
      <c r="D79" s="9" t="s">
        <v>28</v>
      </c>
      <c r="E79" s="10"/>
      <c r="F79" s="20" t="s">
        <v>29</v>
      </c>
      <c r="G79" s="7"/>
      <c r="H79" s="7"/>
      <c r="I79" s="10"/>
      <c r="J79" s="7"/>
      <c r="K79" s="39"/>
      <c r="L79" s="10"/>
      <c r="M79" s="10"/>
      <c r="N79" s="7"/>
    </row>
    <row r="80" spans="1:14" s="13" customFormat="1" ht="33" customHeight="1">
      <c r="A80" s="7"/>
      <c r="B80" s="7"/>
      <c r="C80" s="8"/>
      <c r="D80" s="9" t="s">
        <v>30</v>
      </c>
      <c r="E80" s="10"/>
      <c r="F80" s="20"/>
      <c r="G80" s="7"/>
      <c r="H80" s="7"/>
      <c r="I80" s="10"/>
      <c r="J80" s="7"/>
      <c r="K80" s="39"/>
      <c r="L80" s="10"/>
      <c r="M80" s="10"/>
      <c r="N80" s="7"/>
    </row>
    <row r="81" spans="1:14" s="13" customFormat="1" ht="33" customHeight="1">
      <c r="A81" s="7"/>
      <c r="B81" s="7"/>
      <c r="C81" s="8"/>
      <c r="D81" s="14" t="s">
        <v>31</v>
      </c>
      <c r="E81" s="15">
        <v>7300</v>
      </c>
      <c r="F81" s="16" t="s">
        <v>19</v>
      </c>
      <c r="G81" s="7"/>
      <c r="H81" s="7" t="s">
        <v>43</v>
      </c>
      <c r="I81" s="10">
        <v>7300</v>
      </c>
      <c r="J81" s="11">
        <v>40513</v>
      </c>
      <c r="K81" s="39">
        <v>1044</v>
      </c>
      <c r="L81" s="10"/>
      <c r="M81" s="10">
        <v>7300</v>
      </c>
      <c r="N81" s="10">
        <f>E81-M81</f>
        <v>0</v>
      </c>
    </row>
    <row r="82" spans="1:14" s="13" customFormat="1" ht="33" customHeight="1">
      <c r="A82" s="7"/>
      <c r="B82" s="7"/>
      <c r="C82" s="8"/>
      <c r="D82" s="17" t="s">
        <v>20</v>
      </c>
      <c r="E82" s="18">
        <v>43194.84</v>
      </c>
      <c r="F82" s="19" t="s">
        <v>21</v>
      </c>
      <c r="G82" s="7" t="s">
        <v>44</v>
      </c>
      <c r="H82" s="7"/>
      <c r="I82" s="10"/>
      <c r="J82" s="11">
        <v>40724</v>
      </c>
      <c r="K82" s="39">
        <v>553</v>
      </c>
      <c r="L82" s="10"/>
      <c r="M82" s="10">
        <v>43194.84</v>
      </c>
      <c r="N82" s="10">
        <f>E82-M82</f>
        <v>0</v>
      </c>
    </row>
    <row r="83" spans="1:14" s="13" customFormat="1" ht="33" customHeight="1">
      <c r="A83" s="7">
        <v>2</v>
      </c>
      <c r="B83" s="7">
        <v>14</v>
      </c>
      <c r="C83" s="8" t="s">
        <v>58</v>
      </c>
      <c r="D83" s="55" t="s">
        <v>59</v>
      </c>
      <c r="E83" s="57">
        <v>12071180</v>
      </c>
      <c r="F83" s="8" t="s">
        <v>60</v>
      </c>
      <c r="G83" s="7" t="s">
        <v>61</v>
      </c>
      <c r="H83" s="7"/>
      <c r="I83" s="10"/>
      <c r="J83" s="11">
        <v>40513</v>
      </c>
      <c r="K83" s="39">
        <v>1041</v>
      </c>
      <c r="L83" s="10">
        <v>2420000</v>
      </c>
      <c r="M83" s="10"/>
      <c r="N83" s="57">
        <f>E83-L83-M84-M85-M86-M87-M88</f>
        <v>0.80000000007567</v>
      </c>
    </row>
    <row r="84" spans="1:14" s="13" customFormat="1" ht="33" customHeight="1">
      <c r="A84" s="7"/>
      <c r="B84" s="7"/>
      <c r="C84" s="8"/>
      <c r="D84" s="70"/>
      <c r="E84" s="66"/>
      <c r="F84" s="8"/>
      <c r="G84" s="7"/>
      <c r="H84" s="7"/>
      <c r="I84" s="10"/>
      <c r="J84" s="11">
        <v>40513</v>
      </c>
      <c r="K84" s="39">
        <v>1135</v>
      </c>
      <c r="L84" s="10"/>
      <c r="M84" s="10">
        <v>613773.99</v>
      </c>
      <c r="N84" s="70"/>
    </row>
    <row r="85" spans="1:14" s="13" customFormat="1" ht="33" customHeight="1">
      <c r="A85" s="7"/>
      <c r="B85" s="7"/>
      <c r="C85" s="8"/>
      <c r="D85" s="70"/>
      <c r="E85" s="66"/>
      <c r="F85" s="8"/>
      <c r="G85" s="7"/>
      <c r="H85" s="7"/>
      <c r="I85" s="10"/>
      <c r="J85" s="11">
        <v>40591</v>
      </c>
      <c r="K85" s="39">
        <v>105</v>
      </c>
      <c r="L85" s="10"/>
      <c r="M85" s="10">
        <v>4141561.86</v>
      </c>
      <c r="N85" s="70"/>
    </row>
    <row r="86" spans="1:14" s="13" customFormat="1" ht="33" customHeight="1">
      <c r="A86" s="7"/>
      <c r="B86" s="7"/>
      <c r="C86" s="8"/>
      <c r="D86" s="70"/>
      <c r="E86" s="66"/>
      <c r="F86" s="8"/>
      <c r="G86" s="7"/>
      <c r="H86" s="7"/>
      <c r="I86" s="10"/>
      <c r="J86" s="11">
        <v>40648</v>
      </c>
      <c r="K86" s="39">
        <v>302</v>
      </c>
      <c r="L86" s="10"/>
      <c r="M86" s="10">
        <v>4562223.07</v>
      </c>
      <c r="N86" s="70"/>
    </row>
    <row r="87" spans="1:14" s="13" customFormat="1" ht="33" customHeight="1">
      <c r="A87" s="7"/>
      <c r="B87" s="7"/>
      <c r="C87" s="8"/>
      <c r="D87" s="70"/>
      <c r="E87" s="66"/>
      <c r="F87" s="8"/>
      <c r="G87" s="7"/>
      <c r="H87" s="7"/>
      <c r="I87" s="10"/>
      <c r="J87" s="11">
        <v>40724</v>
      </c>
      <c r="K87" s="7">
        <v>559</v>
      </c>
      <c r="L87" s="7"/>
      <c r="M87" s="10">
        <v>254839.31</v>
      </c>
      <c r="N87" s="70"/>
    </row>
    <row r="88" spans="1:14" s="13" customFormat="1" ht="33" customHeight="1">
      <c r="A88" s="7"/>
      <c r="B88" s="7"/>
      <c r="C88" s="8"/>
      <c r="D88" s="56"/>
      <c r="E88" s="58"/>
      <c r="F88" s="8"/>
      <c r="G88" s="7"/>
      <c r="H88" s="7"/>
      <c r="I88" s="10"/>
      <c r="J88" s="11">
        <v>40737</v>
      </c>
      <c r="K88" s="7">
        <v>613</v>
      </c>
      <c r="L88" s="7"/>
      <c r="M88" s="10">
        <v>78780.97</v>
      </c>
      <c r="N88" s="56"/>
    </row>
    <row r="89" spans="1:14" s="13" customFormat="1" ht="64.5" customHeight="1">
      <c r="A89" s="7"/>
      <c r="B89" s="7"/>
      <c r="C89" s="8"/>
      <c r="D89" s="71" t="s">
        <v>72</v>
      </c>
      <c r="E89" s="57">
        <v>90000</v>
      </c>
      <c r="F89" s="55" t="s">
        <v>71</v>
      </c>
      <c r="G89" s="7"/>
      <c r="H89" s="7"/>
      <c r="I89" s="10"/>
      <c r="J89" s="11">
        <v>40682</v>
      </c>
      <c r="K89" s="39">
        <v>410</v>
      </c>
      <c r="L89" s="10"/>
      <c r="M89" s="10">
        <v>90000</v>
      </c>
      <c r="N89" s="57">
        <f>E89-M89</f>
        <v>0</v>
      </c>
    </row>
    <row r="90" spans="1:14" s="13" customFormat="1" ht="64.5" customHeight="1">
      <c r="A90" s="7"/>
      <c r="B90" s="7"/>
      <c r="C90" s="8"/>
      <c r="D90" s="72"/>
      <c r="E90" s="58"/>
      <c r="F90" s="56"/>
      <c r="G90" s="7"/>
      <c r="H90" s="7"/>
      <c r="I90" s="10"/>
      <c r="J90" s="11">
        <v>40723</v>
      </c>
      <c r="K90" s="39">
        <v>442</v>
      </c>
      <c r="L90" s="10"/>
      <c r="M90" s="10">
        <v>-90000</v>
      </c>
      <c r="N90" s="58"/>
    </row>
    <row r="91" spans="1:14" s="13" customFormat="1" ht="33" customHeight="1">
      <c r="A91" s="7"/>
      <c r="B91" s="7"/>
      <c r="C91" s="8"/>
      <c r="D91" s="9" t="s">
        <v>30</v>
      </c>
      <c r="E91" s="59">
        <v>80300</v>
      </c>
      <c r="F91" s="61" t="s">
        <v>19</v>
      </c>
      <c r="G91" s="55" t="s">
        <v>62</v>
      </c>
      <c r="H91" s="7"/>
      <c r="I91" s="10"/>
      <c r="J91" s="63">
        <v>40588</v>
      </c>
      <c r="K91" s="64">
        <v>93</v>
      </c>
      <c r="L91" s="57"/>
      <c r="M91" s="57">
        <v>80300</v>
      </c>
      <c r="N91" s="57">
        <f>E91-M91</f>
        <v>0</v>
      </c>
    </row>
    <row r="92" spans="1:14" s="13" customFormat="1" ht="33" customHeight="1">
      <c r="A92" s="7"/>
      <c r="B92" s="7"/>
      <c r="C92" s="8"/>
      <c r="D92" s="14" t="s">
        <v>31</v>
      </c>
      <c r="E92" s="60"/>
      <c r="F92" s="62"/>
      <c r="G92" s="56"/>
      <c r="H92" s="7"/>
      <c r="I92" s="10"/>
      <c r="J92" s="67"/>
      <c r="K92" s="65"/>
      <c r="L92" s="58"/>
      <c r="M92" s="58"/>
      <c r="N92" s="56"/>
    </row>
    <row r="93" spans="1:14" s="13" customFormat="1" ht="33" customHeight="1">
      <c r="A93" s="7"/>
      <c r="B93" s="7"/>
      <c r="C93" s="8"/>
      <c r="D93" s="17" t="s">
        <v>20</v>
      </c>
      <c r="E93" s="18">
        <v>190880</v>
      </c>
      <c r="F93" s="19" t="s">
        <v>21</v>
      </c>
      <c r="G93" s="7" t="s">
        <v>44</v>
      </c>
      <c r="H93" s="7"/>
      <c r="I93" s="10"/>
      <c r="J93" s="11">
        <v>40724</v>
      </c>
      <c r="K93" s="39">
        <v>553</v>
      </c>
      <c r="L93" s="10"/>
      <c r="M93" s="10">
        <v>190880</v>
      </c>
      <c r="N93" s="10">
        <f>E93-M93</f>
        <v>0</v>
      </c>
    </row>
    <row r="94" spans="1:14" s="13" customFormat="1" ht="33" customHeight="1">
      <c r="A94" s="7">
        <v>2</v>
      </c>
      <c r="B94" s="7">
        <v>15</v>
      </c>
      <c r="C94" s="8" t="s">
        <v>63</v>
      </c>
      <c r="D94" s="55" t="s">
        <v>59</v>
      </c>
      <c r="E94" s="57">
        <v>12128820</v>
      </c>
      <c r="F94" s="8" t="s">
        <v>60</v>
      </c>
      <c r="G94" s="7" t="s">
        <v>61</v>
      </c>
      <c r="H94" s="7"/>
      <c r="I94" s="10"/>
      <c r="J94" s="11">
        <v>40513</v>
      </c>
      <c r="K94" s="39">
        <v>1041</v>
      </c>
      <c r="L94" s="10">
        <v>2420000</v>
      </c>
      <c r="M94" s="10"/>
      <c r="N94" s="57">
        <f>E94-L94-M95-M96-M97-M98-M99-M100</f>
        <v>1.169999999459833</v>
      </c>
    </row>
    <row r="95" spans="1:14" s="13" customFormat="1" ht="33" customHeight="1">
      <c r="A95" s="7"/>
      <c r="B95" s="7"/>
      <c r="C95" s="8"/>
      <c r="D95" s="70"/>
      <c r="E95" s="66"/>
      <c r="F95" s="8"/>
      <c r="G95" s="7"/>
      <c r="H95" s="7"/>
      <c r="I95" s="10"/>
      <c r="J95" s="11">
        <v>40536</v>
      </c>
      <c r="K95" s="39">
        <v>1135</v>
      </c>
      <c r="L95" s="10"/>
      <c r="M95" s="10">
        <v>678779.08</v>
      </c>
      <c r="N95" s="66"/>
    </row>
    <row r="96" spans="1:14" s="13" customFormat="1" ht="33" customHeight="1">
      <c r="A96" s="7"/>
      <c r="B96" s="7"/>
      <c r="C96" s="8"/>
      <c r="D96" s="70"/>
      <c r="E96" s="66"/>
      <c r="F96" s="8"/>
      <c r="G96" s="7"/>
      <c r="H96" s="7"/>
      <c r="I96" s="10"/>
      <c r="J96" s="11">
        <v>40591</v>
      </c>
      <c r="K96" s="39">
        <v>105</v>
      </c>
      <c r="L96" s="10"/>
      <c r="M96" s="10">
        <v>4077189.14</v>
      </c>
      <c r="N96" s="66"/>
    </row>
    <row r="97" spans="1:14" s="13" customFormat="1" ht="33" customHeight="1">
      <c r="A97" s="7"/>
      <c r="B97" s="7"/>
      <c r="C97" s="8"/>
      <c r="D97" s="70"/>
      <c r="E97" s="66"/>
      <c r="F97" s="8"/>
      <c r="G97" s="7"/>
      <c r="H97" s="7"/>
      <c r="I97" s="10"/>
      <c r="J97" s="11">
        <v>40681</v>
      </c>
      <c r="K97" s="39">
        <v>403</v>
      </c>
      <c r="L97" s="10"/>
      <c r="M97" s="10">
        <v>2000000</v>
      </c>
      <c r="N97" s="66"/>
    </row>
    <row r="98" spans="1:14" s="13" customFormat="1" ht="33" customHeight="1">
      <c r="A98" s="7"/>
      <c r="B98" s="7"/>
      <c r="C98" s="8"/>
      <c r="D98" s="70"/>
      <c r="E98" s="66"/>
      <c r="F98" s="8"/>
      <c r="G98" s="7"/>
      <c r="H98" s="7"/>
      <c r="I98" s="10"/>
      <c r="J98" s="11">
        <v>40690</v>
      </c>
      <c r="K98" s="39">
        <v>444</v>
      </c>
      <c r="L98" s="10"/>
      <c r="M98" s="10">
        <v>2524218.38</v>
      </c>
      <c r="N98" s="66"/>
    </row>
    <row r="99" spans="1:14" s="13" customFormat="1" ht="33" customHeight="1">
      <c r="A99" s="7"/>
      <c r="B99" s="7"/>
      <c r="C99" s="8"/>
      <c r="D99" s="70"/>
      <c r="E99" s="66"/>
      <c r="F99" s="8"/>
      <c r="G99" s="7"/>
      <c r="H99" s="7"/>
      <c r="I99" s="10"/>
      <c r="J99" s="11">
        <v>40724</v>
      </c>
      <c r="K99" s="7">
        <v>559</v>
      </c>
      <c r="L99" s="7"/>
      <c r="M99" s="10">
        <v>327415.17</v>
      </c>
      <c r="N99" s="66"/>
    </row>
    <row r="100" spans="1:15" s="13" customFormat="1" ht="33" customHeight="1">
      <c r="A100" s="7"/>
      <c r="B100" s="7"/>
      <c r="C100" s="8"/>
      <c r="D100" s="56"/>
      <c r="E100" s="58"/>
      <c r="F100" s="8"/>
      <c r="G100" s="7"/>
      <c r="H100" s="7"/>
      <c r="I100" s="10"/>
      <c r="J100" s="11">
        <v>40737</v>
      </c>
      <c r="K100" s="7">
        <v>613</v>
      </c>
      <c r="L100" s="7"/>
      <c r="M100" s="10">
        <v>101217.06</v>
      </c>
      <c r="N100" s="58"/>
      <c r="O100" s="54"/>
    </row>
    <row r="101" spans="1:14" s="13" customFormat="1" ht="64.5" customHeight="1">
      <c r="A101" s="7"/>
      <c r="B101" s="7"/>
      <c r="C101" s="8"/>
      <c r="D101" s="71" t="s">
        <v>72</v>
      </c>
      <c r="E101" s="57">
        <v>-90000</v>
      </c>
      <c r="F101" s="55" t="s">
        <v>71</v>
      </c>
      <c r="G101" s="7"/>
      <c r="H101" s="7"/>
      <c r="I101" s="10"/>
      <c r="J101" s="11">
        <v>40682</v>
      </c>
      <c r="K101" s="39">
        <v>410</v>
      </c>
      <c r="L101" s="10"/>
      <c r="M101" s="10">
        <v>90000</v>
      </c>
      <c r="N101" s="57">
        <v>0</v>
      </c>
    </row>
    <row r="102" spans="1:14" s="13" customFormat="1" ht="64.5" customHeight="1">
      <c r="A102" s="7"/>
      <c r="B102" s="7"/>
      <c r="C102" s="8"/>
      <c r="D102" s="72"/>
      <c r="E102" s="58"/>
      <c r="F102" s="56"/>
      <c r="G102" s="7"/>
      <c r="H102" s="7"/>
      <c r="I102" s="10"/>
      <c r="J102" s="11">
        <v>40723</v>
      </c>
      <c r="K102" s="39">
        <v>442</v>
      </c>
      <c r="L102" s="10"/>
      <c r="M102" s="10">
        <v>-90000</v>
      </c>
      <c r="N102" s="58"/>
    </row>
    <row r="103" spans="1:14" s="13" customFormat="1" ht="33" customHeight="1">
      <c r="A103" s="7"/>
      <c r="B103" s="7"/>
      <c r="C103" s="8"/>
      <c r="D103" s="9" t="s">
        <v>30</v>
      </c>
      <c r="E103" s="59">
        <v>80300</v>
      </c>
      <c r="F103" s="61" t="s">
        <v>19</v>
      </c>
      <c r="G103" s="55" t="s">
        <v>62</v>
      </c>
      <c r="H103" s="7"/>
      <c r="I103" s="10"/>
      <c r="J103" s="63">
        <v>40588</v>
      </c>
      <c r="K103" s="64">
        <v>93</v>
      </c>
      <c r="L103" s="57"/>
      <c r="M103" s="57">
        <v>80300</v>
      </c>
      <c r="N103" s="57">
        <f>E103-M103</f>
        <v>0</v>
      </c>
    </row>
    <row r="104" spans="1:14" s="13" customFormat="1" ht="33" customHeight="1">
      <c r="A104" s="7"/>
      <c r="B104" s="7"/>
      <c r="C104" s="8"/>
      <c r="D104" s="14" t="s">
        <v>31</v>
      </c>
      <c r="E104" s="60"/>
      <c r="F104" s="62"/>
      <c r="G104" s="56"/>
      <c r="H104" s="7"/>
      <c r="I104" s="10"/>
      <c r="J104" s="56"/>
      <c r="K104" s="65"/>
      <c r="L104" s="58"/>
      <c r="M104" s="58"/>
      <c r="N104" s="56"/>
    </row>
    <row r="105" spans="1:14" s="13" customFormat="1" ht="33" customHeight="1">
      <c r="A105" s="7"/>
      <c r="B105" s="7"/>
      <c r="C105" s="8"/>
      <c r="D105" s="17" t="s">
        <v>20</v>
      </c>
      <c r="E105" s="18">
        <v>190880</v>
      </c>
      <c r="F105" s="19" t="s">
        <v>21</v>
      </c>
      <c r="G105" s="7" t="s">
        <v>44</v>
      </c>
      <c r="H105" s="7"/>
      <c r="I105" s="10"/>
      <c r="J105" s="11">
        <v>40724</v>
      </c>
      <c r="K105" s="39">
        <v>553</v>
      </c>
      <c r="L105" s="10"/>
      <c r="M105" s="10">
        <v>190880</v>
      </c>
      <c r="N105" s="10">
        <f>E105-M105</f>
        <v>0</v>
      </c>
    </row>
    <row r="106" spans="1:14" s="13" customFormat="1" ht="33" customHeight="1">
      <c r="A106" s="7">
        <v>2</v>
      </c>
      <c r="B106" s="7">
        <v>16</v>
      </c>
      <c r="C106" s="8" t="s">
        <v>64</v>
      </c>
      <c r="D106" s="55" t="s">
        <v>41</v>
      </c>
      <c r="E106" s="68">
        <v>1526382.92</v>
      </c>
      <c r="F106" s="55" t="s">
        <v>16</v>
      </c>
      <c r="G106" s="7" t="s">
        <v>42</v>
      </c>
      <c r="H106" s="7"/>
      <c r="I106" s="10"/>
      <c r="J106" s="11">
        <v>40513</v>
      </c>
      <c r="K106" s="39">
        <v>1043</v>
      </c>
      <c r="L106" s="10">
        <v>457914.88</v>
      </c>
      <c r="M106" s="10"/>
      <c r="N106" s="57">
        <f>E106-L106-M107</f>
        <v>24.6500000001397</v>
      </c>
    </row>
    <row r="107" spans="1:14" s="13" customFormat="1" ht="33" customHeight="1">
      <c r="A107" s="7"/>
      <c r="B107" s="7"/>
      <c r="C107" s="8"/>
      <c r="D107" s="56"/>
      <c r="E107" s="69"/>
      <c r="F107" s="56"/>
      <c r="G107" s="7"/>
      <c r="H107" s="7"/>
      <c r="I107" s="10"/>
      <c r="J107" s="11">
        <v>40724</v>
      </c>
      <c r="K107" s="39">
        <v>556</v>
      </c>
      <c r="L107" s="10"/>
      <c r="M107" s="10">
        <v>1068443.39</v>
      </c>
      <c r="N107" s="58"/>
    </row>
    <row r="108" spans="1:14" s="13" customFormat="1" ht="33" customHeight="1">
      <c r="A108" s="7"/>
      <c r="B108" s="7"/>
      <c r="C108" s="8"/>
      <c r="D108" s="14" t="s">
        <v>18</v>
      </c>
      <c r="E108" s="15">
        <v>7300</v>
      </c>
      <c r="F108" s="16" t="s">
        <v>19</v>
      </c>
      <c r="G108" s="7"/>
      <c r="H108" s="7" t="s">
        <v>65</v>
      </c>
      <c r="I108" s="10">
        <v>7300</v>
      </c>
      <c r="J108" s="11">
        <v>40513</v>
      </c>
      <c r="K108" s="39">
        <v>1044</v>
      </c>
      <c r="L108" s="10"/>
      <c r="M108" s="10">
        <v>7300</v>
      </c>
      <c r="N108" s="10">
        <f>E108-M108</f>
        <v>0</v>
      </c>
    </row>
    <row r="109" spans="1:14" s="13" customFormat="1" ht="33" customHeight="1">
      <c r="A109" s="7"/>
      <c r="B109" s="7"/>
      <c r="C109" s="8"/>
      <c r="D109" s="17" t="s">
        <v>20</v>
      </c>
      <c r="E109" s="18">
        <v>14813.5</v>
      </c>
      <c r="F109" s="19" t="s">
        <v>21</v>
      </c>
      <c r="G109" s="7" t="s">
        <v>44</v>
      </c>
      <c r="H109" s="7"/>
      <c r="I109" s="10"/>
      <c r="J109" s="11">
        <v>40724</v>
      </c>
      <c r="K109" s="39">
        <v>553</v>
      </c>
      <c r="L109" s="10"/>
      <c r="M109" s="10">
        <v>14813.5</v>
      </c>
      <c r="N109" s="10">
        <f>E109-M109</f>
        <v>0</v>
      </c>
    </row>
    <row r="110" spans="1:14" s="13" customFormat="1" ht="33" customHeight="1">
      <c r="A110" s="7">
        <v>2</v>
      </c>
      <c r="B110" s="7">
        <v>17</v>
      </c>
      <c r="C110" s="8" t="s">
        <v>64</v>
      </c>
      <c r="D110" s="9" t="s">
        <v>47</v>
      </c>
      <c r="E110" s="40">
        <v>444214.48</v>
      </c>
      <c r="F110" s="8" t="s">
        <v>16</v>
      </c>
      <c r="G110" s="7" t="s">
        <v>74</v>
      </c>
      <c r="H110" s="7"/>
      <c r="I110" s="10"/>
      <c r="J110" s="11">
        <v>40724</v>
      </c>
      <c r="K110" s="39">
        <v>555</v>
      </c>
      <c r="L110" s="10"/>
      <c r="M110" s="10">
        <v>313178.89</v>
      </c>
      <c r="N110" s="10">
        <f>E110-M110</f>
        <v>131035.58999999997</v>
      </c>
    </row>
    <row r="111" spans="1:14" s="13" customFormat="1" ht="33" customHeight="1">
      <c r="A111" s="7"/>
      <c r="B111" s="7"/>
      <c r="C111" s="8"/>
      <c r="D111" s="14" t="s">
        <v>18</v>
      </c>
      <c r="E111" s="15">
        <v>4462.24</v>
      </c>
      <c r="F111" s="16" t="s">
        <v>19</v>
      </c>
      <c r="G111" s="7"/>
      <c r="H111" s="7"/>
      <c r="I111" s="10"/>
      <c r="J111" s="11">
        <v>40724</v>
      </c>
      <c r="K111" s="39">
        <v>557</v>
      </c>
      <c r="L111" s="10"/>
      <c r="M111" s="10">
        <v>4462.24</v>
      </c>
      <c r="N111" s="10">
        <f>E111-M111</f>
        <v>0</v>
      </c>
    </row>
    <row r="112" spans="1:14" s="13" customFormat="1" ht="33" customHeight="1">
      <c r="A112" s="7"/>
      <c r="B112" s="7"/>
      <c r="C112" s="8"/>
      <c r="D112" s="17" t="s">
        <v>20</v>
      </c>
      <c r="E112" s="18">
        <v>5010.86</v>
      </c>
      <c r="F112" s="19" t="s">
        <v>21</v>
      </c>
      <c r="G112" s="7"/>
      <c r="H112" s="7"/>
      <c r="I112" s="10"/>
      <c r="J112" s="11">
        <v>40724</v>
      </c>
      <c r="K112" s="39">
        <v>553</v>
      </c>
      <c r="L112" s="10"/>
      <c r="M112" s="10">
        <v>5010.86</v>
      </c>
      <c r="N112" s="10">
        <f>E112-M112</f>
        <v>0</v>
      </c>
    </row>
    <row r="113" spans="1:15" s="29" customFormat="1" ht="33" customHeight="1">
      <c r="A113" s="21"/>
      <c r="B113" s="21"/>
      <c r="C113" s="22" t="s">
        <v>66</v>
      </c>
      <c r="D113" s="23"/>
      <c r="E113" s="24">
        <f>SUM(E26:E112)</f>
        <v>51058184</v>
      </c>
      <c r="F113" s="25"/>
      <c r="G113" s="26"/>
      <c r="H113" s="26"/>
      <c r="I113" s="24">
        <f>SUM(I26:I112)</f>
        <v>127750</v>
      </c>
      <c r="J113" s="27"/>
      <c r="K113" s="28"/>
      <c r="L113" s="24">
        <f>SUM(L26:L112)</f>
        <v>12350235.42</v>
      </c>
      <c r="M113" s="24">
        <f>SUM(M26:M112)</f>
        <v>38214469.89</v>
      </c>
      <c r="N113" s="24">
        <f>E113-L113-M113</f>
        <v>493478.6899999976</v>
      </c>
      <c r="O113" s="50"/>
    </row>
    <row r="114" spans="1:14" s="38" customFormat="1" ht="33" customHeight="1">
      <c r="A114" s="30"/>
      <c r="B114" s="30"/>
      <c r="C114" s="31"/>
      <c r="D114" s="32" t="s">
        <v>37</v>
      </c>
      <c r="E114" s="33"/>
      <c r="F114" s="34"/>
      <c r="G114" s="35"/>
      <c r="H114" s="35"/>
      <c r="I114" s="33"/>
      <c r="J114" s="36"/>
      <c r="K114" s="37"/>
      <c r="L114" s="33"/>
      <c r="M114" s="33"/>
      <c r="N114" s="53"/>
    </row>
    <row r="115" spans="1:14" s="29" customFormat="1" ht="33" customHeight="1">
      <c r="A115" s="21"/>
      <c r="B115" s="21"/>
      <c r="C115" s="76" t="s">
        <v>38</v>
      </c>
      <c r="D115" s="77"/>
      <c r="E115" s="24">
        <f>E26+E30+E34+E38+E42+E46+E50+E54+E58+E62+E66+E70+E77+E83+E94+E106+E110</f>
        <v>50109165.12</v>
      </c>
      <c r="F115" s="25"/>
      <c r="G115" s="26"/>
      <c r="H115" s="26"/>
      <c r="I115" s="24">
        <f>I26+I30+I38+I42+I46+I50+I54+I58+I62+I66+I70+I77+I83+I94+I110</f>
        <v>0</v>
      </c>
      <c r="J115" s="27"/>
      <c r="K115" s="28"/>
      <c r="L115" s="24">
        <f>L26+L30+L38+L42+L46+L50+L54+L58+L62+L66+L70+L77+L83+L94+L110+L106</f>
        <v>12350235.42</v>
      </c>
      <c r="M115" s="24">
        <f>M27+M31+M34+M35+M39+M43+M47+M51+M55+M59+M63+M67+M72+M78+M84+M85+M86+M95+M96+M110+M97+M100+M71+M107+M98+M88+M99+M87</f>
        <v>37265451.010000005</v>
      </c>
      <c r="N115" s="24">
        <f>E115-L115-M115</f>
        <v>493478.68999999017</v>
      </c>
    </row>
    <row r="116" spans="1:14" s="29" customFormat="1" ht="33" customHeight="1">
      <c r="A116" s="21"/>
      <c r="B116" s="21"/>
      <c r="C116" s="76" t="s">
        <v>39</v>
      </c>
      <c r="D116" s="77"/>
      <c r="E116" s="24">
        <f>E28+E32+E36+E40+E44+E48+E52+E56+E60+E64+E68+E75+E81+E90+E91+E102+E103+E108+E111</f>
        <v>296712.24</v>
      </c>
      <c r="F116" s="25"/>
      <c r="G116" s="26"/>
      <c r="H116" s="26"/>
      <c r="I116" s="24">
        <f>I28+I32+I40+I44+I48+I52+I56+I60+I64+I68+I75+I81+I91+I103+I111+I108</f>
        <v>127750</v>
      </c>
      <c r="J116" s="27"/>
      <c r="K116" s="28"/>
      <c r="L116" s="24">
        <f>L28+L32+L40+L44+L48+L52+L56+L60+L64+L68+L75+L81+L91+L103+L111</f>
        <v>0</v>
      </c>
      <c r="M116" s="24">
        <f>M28+M32+M36+M40+M44+M48+M52+M56+M60+M64+M68+M75+M81+M90+M91+M102+M103+M108+M111+M101+M89</f>
        <v>296712.24</v>
      </c>
      <c r="N116" s="24">
        <f>E116-M116</f>
        <v>0</v>
      </c>
    </row>
    <row r="117" spans="1:14" s="29" customFormat="1" ht="33" customHeight="1">
      <c r="A117" s="21"/>
      <c r="B117" s="21"/>
      <c r="C117" s="76" t="s">
        <v>20</v>
      </c>
      <c r="D117" s="77"/>
      <c r="E117" s="24">
        <f>E29+E33+E37+E41+E45+E49+E53+E57+E61+E65+E69+E76+E82+E93+E105+E109+E112</f>
        <v>652306.64</v>
      </c>
      <c r="F117" s="25"/>
      <c r="G117" s="26"/>
      <c r="H117" s="26"/>
      <c r="I117" s="24">
        <f>I29+I33+I41+I45+I49+I53+I57+I61+I65+I69+I76+I82+I93+I105+I112</f>
        <v>0</v>
      </c>
      <c r="J117" s="27"/>
      <c r="K117" s="28"/>
      <c r="L117" s="24">
        <f>L29+L33+L41+L45+L49+L53+L57+L61+L65+L69+L76+L82+L93+L105+L112</f>
        <v>0</v>
      </c>
      <c r="M117" s="24">
        <f>M29+M33+M41+M45+M53+M57+M61+M65+M69+M76+M82+M93+M105+M112+M37+M49+M109</f>
        <v>652306.64</v>
      </c>
      <c r="N117" s="24">
        <f>E117-M117</f>
        <v>0</v>
      </c>
    </row>
    <row r="118" spans="1:14" s="13" customFormat="1" ht="33" customHeight="1">
      <c r="A118" s="7">
        <v>3</v>
      </c>
      <c r="B118" s="7">
        <v>1</v>
      </c>
      <c r="C118" s="8" t="s">
        <v>63</v>
      </c>
      <c r="D118" s="55" t="s">
        <v>56</v>
      </c>
      <c r="E118" s="57">
        <v>3802805.16</v>
      </c>
      <c r="F118" s="55" t="s">
        <v>26</v>
      </c>
      <c r="G118" s="7" t="s">
        <v>75</v>
      </c>
      <c r="H118" s="7"/>
      <c r="I118" s="10"/>
      <c r="J118" s="11">
        <v>40626</v>
      </c>
      <c r="K118" s="12">
        <v>220</v>
      </c>
      <c r="L118" s="10">
        <v>1153800</v>
      </c>
      <c r="M118" s="10"/>
      <c r="N118" s="57">
        <f>E118-L118-M119</f>
        <v>0</v>
      </c>
    </row>
    <row r="119" spans="1:14" s="13" customFormat="1" ht="33" customHeight="1">
      <c r="A119" s="7"/>
      <c r="B119" s="7"/>
      <c r="C119" s="8"/>
      <c r="D119" s="56"/>
      <c r="E119" s="58"/>
      <c r="F119" s="56"/>
      <c r="G119" s="7"/>
      <c r="H119" s="7"/>
      <c r="I119" s="10"/>
      <c r="J119" s="11">
        <v>40724</v>
      </c>
      <c r="K119" s="12">
        <v>558</v>
      </c>
      <c r="L119" s="10"/>
      <c r="M119" s="10">
        <v>2649005.16</v>
      </c>
      <c r="N119" s="58"/>
    </row>
    <row r="120" spans="1:14" s="13" customFormat="1" ht="33" customHeight="1">
      <c r="A120" s="7"/>
      <c r="B120" s="7"/>
      <c r="C120" s="8"/>
      <c r="D120" s="9" t="s">
        <v>28</v>
      </c>
      <c r="E120" s="10"/>
      <c r="F120" s="8"/>
      <c r="G120" s="7"/>
      <c r="H120" s="7"/>
      <c r="I120" s="10"/>
      <c r="J120" s="7"/>
      <c r="K120" s="12"/>
      <c r="L120" s="10"/>
      <c r="M120" s="10"/>
      <c r="N120" s="7"/>
    </row>
    <row r="121" spans="1:14" s="13" customFormat="1" ht="33" customHeight="1">
      <c r="A121" s="7"/>
      <c r="B121" s="7"/>
      <c r="C121" s="8"/>
      <c r="D121" s="9" t="s">
        <v>30</v>
      </c>
      <c r="E121" s="10"/>
      <c r="F121" s="8"/>
      <c r="G121" s="7"/>
      <c r="H121" s="7"/>
      <c r="I121" s="10"/>
      <c r="J121" s="7"/>
      <c r="K121" s="12"/>
      <c r="L121" s="10"/>
      <c r="M121" s="10"/>
      <c r="N121" s="7"/>
    </row>
    <row r="122" spans="1:14" s="13" customFormat="1" ht="33" customHeight="1">
      <c r="A122" s="7"/>
      <c r="B122" s="7"/>
      <c r="C122" s="8"/>
      <c r="D122" s="14" t="s">
        <v>31</v>
      </c>
      <c r="E122" s="15"/>
      <c r="F122" s="16" t="s">
        <v>19</v>
      </c>
      <c r="G122" s="7"/>
      <c r="H122" s="7"/>
      <c r="I122" s="10"/>
      <c r="J122" s="7"/>
      <c r="K122" s="12"/>
      <c r="L122" s="10"/>
      <c r="M122" s="10"/>
      <c r="N122" s="7"/>
    </row>
    <row r="123" spans="1:14" s="13" customFormat="1" ht="33" customHeight="1">
      <c r="A123" s="7"/>
      <c r="B123" s="7"/>
      <c r="C123" s="8"/>
      <c r="D123" s="17" t="s">
        <v>20</v>
      </c>
      <c r="E123" s="18">
        <v>43194.84</v>
      </c>
      <c r="F123" s="19" t="s">
        <v>21</v>
      </c>
      <c r="G123" s="7" t="s">
        <v>77</v>
      </c>
      <c r="H123" s="7"/>
      <c r="I123" s="10"/>
      <c r="J123" s="11">
        <v>40737</v>
      </c>
      <c r="K123" s="12">
        <v>554</v>
      </c>
      <c r="M123" s="10">
        <v>43194.84</v>
      </c>
      <c r="N123" s="10">
        <f>E123-M123</f>
        <v>0</v>
      </c>
    </row>
    <row r="124" spans="1:14" s="13" customFormat="1" ht="33" customHeight="1">
      <c r="A124" s="7"/>
      <c r="B124" s="7"/>
      <c r="C124" s="8"/>
      <c r="D124" s="9"/>
      <c r="E124" s="10"/>
      <c r="F124" s="8"/>
      <c r="G124" s="7"/>
      <c r="H124" s="7"/>
      <c r="I124" s="10"/>
      <c r="J124" s="7"/>
      <c r="K124" s="12"/>
      <c r="L124" s="10"/>
      <c r="M124" s="10"/>
      <c r="N124" s="7"/>
    </row>
    <row r="125" spans="1:14" s="29" customFormat="1" ht="33" customHeight="1">
      <c r="A125" s="21"/>
      <c r="B125" s="21"/>
      <c r="C125" s="22" t="s">
        <v>67</v>
      </c>
      <c r="D125" s="23"/>
      <c r="E125" s="24">
        <f>SUM(E118:E124)</f>
        <v>3846000</v>
      </c>
      <c r="F125" s="25"/>
      <c r="G125" s="26"/>
      <c r="H125" s="26"/>
      <c r="I125" s="24">
        <f>SUM(I118:I124)</f>
        <v>0</v>
      </c>
      <c r="J125" s="27"/>
      <c r="K125" s="28"/>
      <c r="L125" s="24">
        <f>SUM(L118:L124)</f>
        <v>1153800</v>
      </c>
      <c r="M125" s="24">
        <f>SUM(M118:M124)</f>
        <v>2692200</v>
      </c>
      <c r="N125" s="24">
        <f>E125-L125-M125</f>
        <v>0</v>
      </c>
    </row>
    <row r="126" spans="1:14" s="38" customFormat="1" ht="33" customHeight="1">
      <c r="A126" s="30"/>
      <c r="B126" s="30"/>
      <c r="C126" s="31"/>
      <c r="D126" s="32" t="s">
        <v>37</v>
      </c>
      <c r="E126" s="33"/>
      <c r="F126" s="34"/>
      <c r="G126" s="35"/>
      <c r="H126" s="35"/>
      <c r="I126" s="33"/>
      <c r="J126" s="36"/>
      <c r="K126" s="37"/>
      <c r="L126" s="33"/>
      <c r="M126" s="33"/>
      <c r="N126" s="35"/>
    </row>
    <row r="127" spans="1:14" s="29" customFormat="1" ht="33" customHeight="1">
      <c r="A127" s="21"/>
      <c r="B127" s="21"/>
      <c r="C127" s="76" t="s">
        <v>38</v>
      </c>
      <c r="D127" s="77"/>
      <c r="E127" s="24">
        <f>E118</f>
        <v>3802805.16</v>
      </c>
      <c r="F127" s="25"/>
      <c r="G127" s="26"/>
      <c r="H127" s="26"/>
      <c r="I127" s="24">
        <f>I118</f>
        <v>0</v>
      </c>
      <c r="J127" s="27"/>
      <c r="K127" s="28"/>
      <c r="L127" s="24">
        <f>L118</f>
        <v>1153800</v>
      </c>
      <c r="M127" s="24">
        <f>M119</f>
        <v>2649005.16</v>
      </c>
      <c r="N127" s="24">
        <f>E127-L127-M127</f>
        <v>0</v>
      </c>
    </row>
    <row r="128" spans="1:14" s="29" customFormat="1" ht="33" customHeight="1">
      <c r="A128" s="21"/>
      <c r="B128" s="21"/>
      <c r="C128" s="76" t="s">
        <v>39</v>
      </c>
      <c r="D128" s="77"/>
      <c r="E128" s="24">
        <f>E120+E121+E122</f>
        <v>0</v>
      </c>
      <c r="F128" s="25"/>
      <c r="G128" s="26"/>
      <c r="H128" s="26"/>
      <c r="I128" s="24">
        <f>I120+I121+I122</f>
        <v>0</v>
      </c>
      <c r="J128" s="27"/>
      <c r="K128" s="28"/>
      <c r="L128" s="24">
        <f>L120+L121+L122</f>
        <v>0</v>
      </c>
      <c r="M128" s="24">
        <f>M120+M121+M122</f>
        <v>0</v>
      </c>
      <c r="N128" s="24">
        <f>E128-L128-M128</f>
        <v>0</v>
      </c>
    </row>
    <row r="129" spans="1:14" s="29" customFormat="1" ht="33" customHeight="1">
      <c r="A129" s="21"/>
      <c r="B129" s="21"/>
      <c r="C129" s="76" t="s">
        <v>20</v>
      </c>
      <c r="D129" s="77"/>
      <c r="E129" s="24">
        <f>E123</f>
        <v>43194.84</v>
      </c>
      <c r="F129" s="25"/>
      <c r="G129" s="26"/>
      <c r="H129" s="26"/>
      <c r="I129" s="24">
        <f>I123</f>
        <v>0</v>
      </c>
      <c r="J129" s="27"/>
      <c r="K129" s="28"/>
      <c r="L129" s="24">
        <v>0</v>
      </c>
      <c r="M129" s="24">
        <f>M123</f>
        <v>43194.84</v>
      </c>
      <c r="N129" s="24">
        <f>E129-L129-M129</f>
        <v>0</v>
      </c>
    </row>
    <row r="130" spans="1:14" s="44" customFormat="1" ht="33" customHeight="1">
      <c r="A130" s="41"/>
      <c r="B130" s="41"/>
      <c r="C130" s="87" t="s">
        <v>68</v>
      </c>
      <c r="D130" s="88"/>
      <c r="E130" s="42">
        <f>E21+E113+E125</f>
        <v>63765169</v>
      </c>
      <c r="F130" s="43"/>
      <c r="G130" s="41"/>
      <c r="H130" s="41"/>
      <c r="I130" s="42">
        <f>I21+I113+I125</f>
        <v>8799861.370000001</v>
      </c>
      <c r="J130" s="41"/>
      <c r="K130" s="42"/>
      <c r="L130" s="42">
        <f>L21+L113+L125</f>
        <v>15304035.42</v>
      </c>
      <c r="M130" s="42">
        <f>M21+M113+M125</f>
        <v>47967654.89</v>
      </c>
      <c r="N130" s="47">
        <f>N21+N113+N125</f>
        <v>493478.6899999976</v>
      </c>
    </row>
    <row r="131" spans="1:14" s="38" customFormat="1" ht="33" customHeight="1">
      <c r="A131" s="30"/>
      <c r="B131" s="30"/>
      <c r="C131" s="45"/>
      <c r="D131" s="46" t="s">
        <v>37</v>
      </c>
      <c r="E131" s="47"/>
      <c r="F131" s="45"/>
      <c r="G131" s="30"/>
      <c r="H131" s="30"/>
      <c r="I131" s="47"/>
      <c r="J131" s="30"/>
      <c r="K131" s="47"/>
      <c r="L131" s="47"/>
      <c r="M131" s="47"/>
      <c r="N131" s="30"/>
    </row>
    <row r="132" spans="1:14" s="38" customFormat="1" ht="33" customHeight="1">
      <c r="A132" s="30"/>
      <c r="B132" s="30"/>
      <c r="C132" s="85" t="s">
        <v>38</v>
      </c>
      <c r="D132" s="86"/>
      <c r="E132" s="47">
        <f>E23+E115+E127</f>
        <v>62668324.349999994</v>
      </c>
      <c r="F132" s="45"/>
      <c r="G132" s="30"/>
      <c r="H132" s="30"/>
      <c r="I132" s="47">
        <f>I23+I115+I127</f>
        <v>8570567.14</v>
      </c>
      <c r="J132" s="30"/>
      <c r="K132" s="47"/>
      <c r="L132" s="47">
        <f aca="true" t="shared" si="1" ref="L132:N134">L23+L115+L127</f>
        <v>15304035.42</v>
      </c>
      <c r="M132" s="47">
        <f t="shared" si="1"/>
        <v>46870810.24000001</v>
      </c>
      <c r="N132" s="47">
        <f t="shared" si="1"/>
        <v>493478.68999999017</v>
      </c>
    </row>
    <row r="133" spans="1:14" s="38" customFormat="1" ht="33" customHeight="1">
      <c r="A133" s="30"/>
      <c r="B133" s="30"/>
      <c r="C133" s="85" t="s">
        <v>39</v>
      </c>
      <c r="D133" s="86"/>
      <c r="E133" s="47">
        <f>E24+E116+E128</f>
        <v>314962.24</v>
      </c>
      <c r="F133" s="45"/>
      <c r="G133" s="30"/>
      <c r="H133" s="30"/>
      <c r="I133" s="47">
        <f>I24+I116+I128</f>
        <v>146000</v>
      </c>
      <c r="J133" s="30"/>
      <c r="K133" s="47"/>
      <c r="L133" s="47">
        <f t="shared" si="1"/>
        <v>0</v>
      </c>
      <c r="M133" s="47">
        <f t="shared" si="1"/>
        <v>314962.24</v>
      </c>
      <c r="N133" s="47">
        <f t="shared" si="1"/>
        <v>0</v>
      </c>
    </row>
    <row r="134" spans="1:14" s="38" customFormat="1" ht="33" customHeight="1">
      <c r="A134" s="30"/>
      <c r="B134" s="30"/>
      <c r="C134" s="85" t="s">
        <v>20</v>
      </c>
      <c r="D134" s="86"/>
      <c r="E134" s="47">
        <f>E25+E117+E129</f>
        <v>781882.41</v>
      </c>
      <c r="F134" s="45"/>
      <c r="G134" s="30"/>
      <c r="H134" s="30"/>
      <c r="I134" s="47">
        <f>I25+I117+I129</f>
        <v>83294.23</v>
      </c>
      <c r="J134" s="30"/>
      <c r="K134" s="47"/>
      <c r="L134" s="47">
        <f t="shared" si="1"/>
        <v>0</v>
      </c>
      <c r="M134" s="47">
        <f t="shared" si="1"/>
        <v>781882.41</v>
      </c>
      <c r="N134" s="47">
        <f t="shared" si="1"/>
        <v>0</v>
      </c>
    </row>
    <row r="135" spans="1:15" ht="33" customHeight="1">
      <c r="A135" s="1"/>
      <c r="B135" s="1"/>
      <c r="C135" s="2"/>
      <c r="D135" s="3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/>
    </row>
    <row r="136" spans="1:15" ht="33" customHeight="1">
      <c r="A136" s="1"/>
      <c r="B136" s="1"/>
      <c r="C136" s="75" t="s">
        <v>69</v>
      </c>
      <c r="D136" s="75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/>
    </row>
    <row r="137" spans="1:15" ht="33" customHeight="1">
      <c r="A137" s="1"/>
      <c r="B137" s="1"/>
      <c r="C137" s="2"/>
      <c r="D137" s="3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/>
    </row>
    <row r="138" spans="1:15" ht="33" customHeight="1">
      <c r="A138" s="1"/>
      <c r="B138" s="1"/>
      <c r="C138" s="2"/>
      <c r="D138" s="3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/>
    </row>
    <row r="139" spans="1:15" ht="33" customHeight="1">
      <c r="A139" s="1"/>
      <c r="B139" s="1"/>
      <c r="C139" s="2"/>
      <c r="D139" s="3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/>
    </row>
    <row r="140" spans="1:15" ht="33" customHeight="1">
      <c r="A140" s="1"/>
      <c r="B140" s="1"/>
      <c r="C140" s="2"/>
      <c r="D140" s="3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/>
    </row>
    <row r="141" spans="1:15" ht="33" customHeight="1">
      <c r="A141" s="1"/>
      <c r="B141" s="1"/>
      <c r="C141" s="2"/>
      <c r="D141" s="3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/>
    </row>
    <row r="142" spans="1:15" ht="33" customHeight="1">
      <c r="A142" s="1"/>
      <c r="B142" s="1"/>
      <c r="C142" s="2"/>
      <c r="D142" s="3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/>
    </row>
    <row r="143" spans="1:15" ht="33" customHeight="1">
      <c r="A143" s="1"/>
      <c r="B143" s="1"/>
      <c r="C143" s="2"/>
      <c r="D143" s="3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/>
    </row>
    <row r="144" spans="1:15" ht="33" customHeight="1">
      <c r="A144" s="1"/>
      <c r="B144" s="1"/>
      <c r="C144" s="2"/>
      <c r="D144" s="3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/>
    </row>
    <row r="145" spans="1:15" ht="33" customHeight="1">
      <c r="A145" s="1"/>
      <c r="B145" s="1"/>
      <c r="C145" s="2"/>
      <c r="D145" s="3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/>
    </row>
    <row r="146" spans="1:15" ht="33" customHeight="1">
      <c r="A146" s="1"/>
      <c r="B146" s="1"/>
      <c r="C146" s="2"/>
      <c r="D146" s="3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/>
    </row>
    <row r="147" spans="1:15" ht="33" customHeight="1">
      <c r="A147" s="1"/>
      <c r="B147" s="1"/>
      <c r="C147" s="2"/>
      <c r="D147" s="3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/>
    </row>
    <row r="148" spans="1:15" ht="33" customHeight="1">
      <c r="A148" s="1"/>
      <c r="B148" s="1"/>
      <c r="C148" s="2"/>
      <c r="D148" s="3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/>
    </row>
    <row r="149" spans="1:15" ht="33" customHeight="1">
      <c r="A149" s="1"/>
      <c r="B149" s="1"/>
      <c r="C149" s="2"/>
      <c r="D149" s="3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/>
    </row>
    <row r="150" spans="1:15" ht="33" customHeight="1">
      <c r="A150" s="1"/>
      <c r="B150" s="1"/>
      <c r="C150" s="2"/>
      <c r="D150" s="3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/>
    </row>
    <row r="151" spans="1:15" ht="33" customHeight="1">
      <c r="A151" s="1"/>
      <c r="B151" s="1"/>
      <c r="C151" s="2"/>
      <c r="D151" s="3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/>
    </row>
    <row r="152" spans="1:15" ht="33" customHeight="1">
      <c r="A152" s="1"/>
      <c r="B152" s="1"/>
      <c r="C152" s="2"/>
      <c r="D152" s="3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/>
    </row>
    <row r="153" spans="1:15" ht="33" customHeight="1">
      <c r="A153" s="1"/>
      <c r="B153" s="1"/>
      <c r="C153" s="2"/>
      <c r="D153" s="3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/>
    </row>
    <row r="154" spans="1:15" ht="33" customHeight="1">
      <c r="A154" s="1"/>
      <c r="B154" s="1"/>
      <c r="C154" s="2"/>
      <c r="D154" s="3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/>
    </row>
    <row r="155" spans="1:15" ht="33" customHeight="1">
      <c r="A155" s="1"/>
      <c r="B155" s="1"/>
      <c r="C155" s="2"/>
      <c r="D155" s="3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/>
    </row>
    <row r="156" spans="1:15" ht="33" customHeight="1">
      <c r="A156" s="1"/>
      <c r="B156" s="1"/>
      <c r="C156" s="2"/>
      <c r="D156" s="3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/>
    </row>
    <row r="157" spans="1:15" ht="33" customHeight="1">
      <c r="A157" s="1"/>
      <c r="B157" s="1"/>
      <c r="C157" s="2"/>
      <c r="D157" s="3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/>
    </row>
    <row r="158" spans="1:15" ht="33" customHeight="1">
      <c r="A158" s="1"/>
      <c r="B158" s="1"/>
      <c r="C158" s="2"/>
      <c r="D158" s="3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/>
    </row>
    <row r="159" spans="1:15" ht="33" customHeight="1">
      <c r="A159" s="1"/>
      <c r="B159" s="1"/>
      <c r="C159" s="2"/>
      <c r="D159" s="3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/>
    </row>
    <row r="160" spans="1:15" ht="33" customHeight="1">
      <c r="A160" s="1"/>
      <c r="B160" s="1"/>
      <c r="C160" s="2"/>
      <c r="D160" s="3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/>
    </row>
    <row r="161" spans="1:15" ht="33" customHeight="1">
      <c r="A161" s="1"/>
      <c r="B161" s="1"/>
      <c r="C161" s="2"/>
      <c r="D161" s="3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/>
    </row>
    <row r="162" spans="1:15" ht="33" customHeight="1">
      <c r="A162" s="1"/>
      <c r="B162" s="1"/>
      <c r="C162" s="2"/>
      <c r="D162" s="3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/>
    </row>
    <row r="163" spans="1:15" ht="33" customHeight="1">
      <c r="A163" s="1"/>
      <c r="B163" s="1"/>
      <c r="C163" s="2"/>
      <c r="D163" s="3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/>
    </row>
    <row r="164" spans="1:15" ht="33" customHeight="1">
      <c r="A164" s="1"/>
      <c r="B164" s="1"/>
      <c r="C164" s="2"/>
      <c r="D164" s="3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/>
    </row>
    <row r="165" spans="1:15" ht="33" customHeight="1">
      <c r="A165" s="1"/>
      <c r="B165" s="1"/>
      <c r="C165" s="2"/>
      <c r="D165" s="3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/>
    </row>
    <row r="166" spans="1:15" ht="33" customHeight="1">
      <c r="A166" s="1"/>
      <c r="B166" s="1"/>
      <c r="C166" s="2"/>
      <c r="D166" s="3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/>
    </row>
    <row r="167" spans="1:15" ht="33" customHeight="1">
      <c r="A167" s="1"/>
      <c r="B167" s="1"/>
      <c r="C167" s="2"/>
      <c r="D167" s="3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/>
    </row>
    <row r="168" spans="1:15" ht="33" customHeight="1">
      <c r="A168" s="1"/>
      <c r="B168" s="1"/>
      <c r="C168" s="2"/>
      <c r="D168" s="3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/>
    </row>
    <row r="169" spans="1:15" ht="33" customHeight="1">
      <c r="A169" s="1"/>
      <c r="B169" s="1"/>
      <c r="C169" s="2"/>
      <c r="D169" s="3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/>
    </row>
    <row r="170" spans="1:15" ht="33" customHeight="1">
      <c r="A170" s="1"/>
      <c r="B170" s="1"/>
      <c r="C170" s="2"/>
      <c r="D170" s="3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/>
    </row>
    <row r="171" spans="1:15" ht="33" customHeight="1">
      <c r="A171" s="1"/>
      <c r="B171" s="1"/>
      <c r="C171" s="2"/>
      <c r="D171" s="3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/>
    </row>
    <row r="172" spans="1:15" ht="33" customHeight="1">
      <c r="A172" s="1"/>
      <c r="B172" s="1"/>
      <c r="C172" s="2"/>
      <c r="D172" s="3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/>
    </row>
    <row r="173" spans="1:15" ht="33" customHeight="1">
      <c r="A173" s="1"/>
      <c r="B173" s="1"/>
      <c r="C173" s="2"/>
      <c r="D173" s="3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/>
    </row>
    <row r="174" spans="1:15" ht="33" customHeight="1">
      <c r="A174" s="1"/>
      <c r="B174" s="1"/>
      <c r="C174" s="2"/>
      <c r="D174" s="3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/>
    </row>
    <row r="175" spans="1:15" ht="33" customHeight="1">
      <c r="A175" s="1"/>
      <c r="B175" s="1"/>
      <c r="C175" s="2"/>
      <c r="D175" s="3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/>
    </row>
    <row r="176" spans="1:15" ht="33" customHeight="1">
      <c r="A176" s="1"/>
      <c r="B176" s="1"/>
      <c r="C176" s="2"/>
      <c r="D176" s="3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/>
    </row>
    <row r="177" spans="1:15" ht="33" customHeight="1">
      <c r="A177" s="1"/>
      <c r="B177" s="1"/>
      <c r="C177" s="2"/>
      <c r="D177" s="3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/>
    </row>
    <row r="178" spans="1:15" ht="33" customHeight="1">
      <c r="A178" s="1"/>
      <c r="B178" s="1"/>
      <c r="C178" s="2"/>
      <c r="D178" s="3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/>
    </row>
    <row r="179" spans="1:15" ht="33" customHeight="1">
      <c r="A179" s="1"/>
      <c r="B179" s="1"/>
      <c r="C179" s="2"/>
      <c r="D179" s="3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/>
    </row>
    <row r="180" spans="1:15" ht="33" customHeight="1">
      <c r="A180" s="1"/>
      <c r="B180" s="1"/>
      <c r="C180" s="2"/>
      <c r="D180" s="3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/>
    </row>
    <row r="181" spans="1:15" ht="33" customHeight="1">
      <c r="A181" s="1"/>
      <c r="B181" s="1"/>
      <c r="C181" s="2"/>
      <c r="D181" s="3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/>
    </row>
    <row r="182" spans="1:15" ht="33" customHeight="1">
      <c r="A182" s="1"/>
      <c r="B182" s="1"/>
      <c r="C182" s="2"/>
      <c r="D182" s="3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/>
    </row>
    <row r="183" spans="1:15" ht="33" customHeight="1">
      <c r="A183" s="1"/>
      <c r="B183" s="1"/>
      <c r="C183" s="2"/>
      <c r="D183" s="3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/>
    </row>
    <row r="184" spans="1:15" ht="33" customHeight="1">
      <c r="A184" s="1"/>
      <c r="B184" s="1"/>
      <c r="C184" s="2"/>
      <c r="D184" s="3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/>
    </row>
    <row r="185" spans="1:15" ht="33" customHeight="1">
      <c r="A185" s="1"/>
      <c r="B185" s="1"/>
      <c r="C185" s="2"/>
      <c r="D185" s="3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/>
    </row>
    <row r="186" spans="1:15" ht="33" customHeight="1">
      <c r="A186" s="1"/>
      <c r="B186" s="1"/>
      <c r="C186" s="2"/>
      <c r="D186" s="3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/>
    </row>
    <row r="187" spans="1:15" ht="33" customHeight="1">
      <c r="A187" s="1"/>
      <c r="B187" s="1"/>
      <c r="C187" s="2"/>
      <c r="D187" s="3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/>
    </row>
    <row r="188" spans="1:15" ht="33" customHeight="1">
      <c r="A188" s="1"/>
      <c r="B188" s="1"/>
      <c r="C188" s="2"/>
      <c r="D188" s="3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/>
    </row>
    <row r="189" spans="1:15" ht="33" customHeight="1">
      <c r="A189" s="1"/>
      <c r="B189" s="1"/>
      <c r="C189" s="2"/>
      <c r="D189" s="3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/>
    </row>
    <row r="190" spans="1:15" ht="33" customHeight="1">
      <c r="A190" s="1"/>
      <c r="B190" s="1"/>
      <c r="C190" s="2"/>
      <c r="D190" s="3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/>
    </row>
    <row r="191" spans="1:15" ht="33" customHeight="1">
      <c r="A191" s="1"/>
      <c r="B191" s="1"/>
      <c r="C191" s="2"/>
      <c r="D191" s="3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/>
    </row>
    <row r="192" spans="1:15" ht="33" customHeight="1">
      <c r="A192" s="1"/>
      <c r="B192" s="1"/>
      <c r="C192" s="2"/>
      <c r="D192" s="3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/>
    </row>
    <row r="193" spans="1:15" ht="33" customHeight="1">
      <c r="A193" s="1"/>
      <c r="B193" s="1"/>
      <c r="C193" s="2"/>
      <c r="D193" s="3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/>
    </row>
    <row r="194" spans="1:15" ht="33" customHeight="1">
      <c r="A194" s="1"/>
      <c r="B194" s="1"/>
      <c r="C194" s="2"/>
      <c r="D194" s="3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/>
    </row>
    <row r="195" spans="1:15" ht="33" customHeight="1">
      <c r="A195" s="1"/>
      <c r="B195" s="1"/>
      <c r="C195" s="2"/>
      <c r="D195" s="3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/>
    </row>
    <row r="196" spans="1:15" ht="33" customHeight="1">
      <c r="A196" s="1"/>
      <c r="B196" s="1"/>
      <c r="C196" s="2"/>
      <c r="D196" s="3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/>
    </row>
    <row r="197" spans="1:15" ht="33" customHeight="1">
      <c r="A197" s="1"/>
      <c r="B197" s="1"/>
      <c r="C197" s="2"/>
      <c r="D197" s="3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/>
    </row>
    <row r="198" spans="1:15" ht="33" customHeight="1">
      <c r="A198" s="1"/>
      <c r="B198" s="1"/>
      <c r="C198" s="2"/>
      <c r="D198" s="3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/>
    </row>
    <row r="199" spans="1:15" ht="33" customHeight="1">
      <c r="A199" s="1"/>
      <c r="B199" s="1"/>
      <c r="C199" s="2"/>
      <c r="D199" s="3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/>
    </row>
    <row r="200" spans="1:15" ht="33" customHeight="1">
      <c r="A200" s="1"/>
      <c r="B200" s="1"/>
      <c r="C200" s="2"/>
      <c r="D200" s="3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/>
    </row>
    <row r="201" spans="1:15" ht="33" customHeight="1">
      <c r="A201" s="1"/>
      <c r="B201" s="1"/>
      <c r="C201" s="2"/>
      <c r="D201" s="3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/>
    </row>
    <row r="202" spans="1:15" ht="33" customHeight="1">
      <c r="A202" s="1"/>
      <c r="B202" s="1"/>
      <c r="C202" s="2"/>
      <c r="D202" s="3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/>
    </row>
    <row r="203" spans="1:15" ht="33" customHeight="1">
      <c r="A203" s="1"/>
      <c r="B203" s="1"/>
      <c r="C203" s="2"/>
      <c r="D203" s="3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/>
    </row>
    <row r="204" spans="1:15" ht="33" customHeight="1">
      <c r="A204" s="1"/>
      <c r="B204" s="1"/>
      <c r="C204" s="2"/>
      <c r="D204" s="3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/>
    </row>
    <row r="205" spans="1:15" ht="33" customHeight="1">
      <c r="A205" s="1"/>
      <c r="B205" s="1"/>
      <c r="C205" s="2"/>
      <c r="D205" s="3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/>
    </row>
    <row r="206" spans="1:15" ht="33" customHeight="1">
      <c r="A206" s="1"/>
      <c r="B206" s="1"/>
      <c r="C206" s="2"/>
      <c r="D206" s="3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/>
    </row>
    <row r="207" spans="1:15" ht="33" customHeight="1">
      <c r="A207" s="1"/>
      <c r="B207" s="1"/>
      <c r="C207" s="2"/>
      <c r="D207" s="3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/>
    </row>
    <row r="208" spans="1:15" ht="33" customHeight="1">
      <c r="A208" s="1"/>
      <c r="B208" s="1"/>
      <c r="C208" s="2"/>
      <c r="D208" s="3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/>
    </row>
    <row r="209" spans="1:15" ht="33" customHeight="1">
      <c r="A209" s="1"/>
      <c r="B209" s="1"/>
      <c r="C209" s="2"/>
      <c r="D209" s="3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/>
    </row>
    <row r="210" spans="1:15" ht="33" customHeight="1">
      <c r="A210" s="1"/>
      <c r="B210" s="1"/>
      <c r="C210" s="2"/>
      <c r="D210" s="3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/>
    </row>
    <row r="211" spans="1:15" ht="33" customHeight="1">
      <c r="A211" s="1"/>
      <c r="B211" s="1"/>
      <c r="C211" s="2"/>
      <c r="D211" s="3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/>
    </row>
    <row r="212" spans="1:15" ht="33" customHeight="1">
      <c r="A212" s="1"/>
      <c r="B212" s="1"/>
      <c r="C212" s="2"/>
      <c r="D212" s="3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/>
    </row>
    <row r="213" spans="1:15" ht="33" customHeight="1">
      <c r="A213" s="1"/>
      <c r="B213" s="1"/>
      <c r="C213" s="2"/>
      <c r="D213" s="3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/>
    </row>
    <row r="214" spans="1:15" ht="33" customHeight="1">
      <c r="A214" s="1"/>
      <c r="B214" s="1"/>
      <c r="C214" s="2"/>
      <c r="D214" s="3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/>
    </row>
    <row r="215" spans="1:15" ht="33" customHeight="1">
      <c r="A215" s="1"/>
      <c r="B215" s="1"/>
      <c r="C215" s="2"/>
      <c r="D215" s="3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/>
    </row>
    <row r="216" spans="1:15" ht="33" customHeight="1">
      <c r="A216" s="1"/>
      <c r="B216" s="1"/>
      <c r="C216" s="2"/>
      <c r="D216" s="3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/>
    </row>
    <row r="217" spans="1:15" ht="33" customHeight="1">
      <c r="A217" s="1"/>
      <c r="B217" s="1"/>
      <c r="C217" s="2"/>
      <c r="D217" s="3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/>
    </row>
    <row r="218" spans="1:15" ht="33" customHeight="1">
      <c r="A218" s="1"/>
      <c r="B218" s="1"/>
      <c r="C218" s="2"/>
      <c r="D218" s="3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/>
    </row>
    <row r="219" spans="1:15" ht="33" customHeight="1">
      <c r="A219" s="1"/>
      <c r="B219" s="1"/>
      <c r="C219" s="2"/>
      <c r="D219" s="3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/>
    </row>
    <row r="220" spans="1:15" ht="33" customHeight="1">
      <c r="A220" s="1"/>
      <c r="B220" s="1"/>
      <c r="C220" s="2"/>
      <c r="D220" s="3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/>
    </row>
    <row r="221" spans="1:15" ht="33" customHeight="1">
      <c r="A221" s="1"/>
      <c r="B221" s="1"/>
      <c r="C221" s="2"/>
      <c r="D221" s="3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/>
    </row>
    <row r="222" spans="1:15" ht="33" customHeight="1">
      <c r="A222" s="1"/>
      <c r="B222" s="1"/>
      <c r="C222" s="2"/>
      <c r="D222" s="3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/>
    </row>
    <row r="223" spans="1:15" ht="33" customHeight="1">
      <c r="A223" s="1"/>
      <c r="B223" s="1"/>
      <c r="C223" s="2"/>
      <c r="D223" s="3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/>
    </row>
    <row r="224" spans="1:15" ht="33" customHeight="1">
      <c r="A224" s="1"/>
      <c r="B224" s="1"/>
      <c r="C224" s="2"/>
      <c r="D224" s="3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/>
    </row>
    <row r="225" spans="1:15" ht="33" customHeight="1">
      <c r="A225" s="1"/>
      <c r="B225" s="1"/>
      <c r="C225" s="2"/>
      <c r="D225" s="3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/>
    </row>
    <row r="226" spans="1:15" ht="33" customHeight="1">
      <c r="A226" s="1"/>
      <c r="B226" s="1"/>
      <c r="C226" s="2"/>
      <c r="D226" s="3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/>
    </row>
    <row r="227" spans="1:15" ht="33" customHeight="1">
      <c r="A227" s="1"/>
      <c r="B227" s="1"/>
      <c r="C227" s="2"/>
      <c r="D227" s="3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/>
    </row>
    <row r="228" spans="1:15" ht="33" customHeight="1">
      <c r="A228" s="1"/>
      <c r="B228" s="1"/>
      <c r="C228" s="2"/>
      <c r="D228" s="3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/>
    </row>
    <row r="229" spans="1:15" ht="33" customHeight="1">
      <c r="A229" s="1"/>
      <c r="B229" s="1"/>
      <c r="C229" s="2"/>
      <c r="D229" s="3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/>
    </row>
    <row r="230" spans="1:15" ht="33" customHeight="1">
      <c r="A230" s="1"/>
      <c r="B230" s="1"/>
      <c r="C230" s="2"/>
      <c r="D230" s="3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/>
    </row>
    <row r="231" spans="1:15" ht="33" customHeight="1">
      <c r="A231" s="1"/>
      <c r="B231" s="1"/>
      <c r="C231" s="2"/>
      <c r="D231" s="3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/>
    </row>
    <row r="232" spans="1:15" ht="33" customHeight="1">
      <c r="A232" s="1"/>
      <c r="B232" s="1"/>
      <c r="C232" s="2"/>
      <c r="D232" s="3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/>
    </row>
    <row r="233" spans="1:15" ht="33" customHeight="1">
      <c r="A233" s="1"/>
      <c r="B233" s="1"/>
      <c r="C233" s="2"/>
      <c r="D233" s="3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/>
    </row>
    <row r="234" spans="1:15" ht="33" customHeight="1">
      <c r="A234" s="1"/>
      <c r="B234" s="1"/>
      <c r="C234" s="2"/>
      <c r="D234" s="3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/>
    </row>
    <row r="235" spans="1:15" ht="33" customHeight="1">
      <c r="A235" s="1"/>
      <c r="B235" s="1"/>
      <c r="C235" s="2"/>
      <c r="D235" s="3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/>
    </row>
    <row r="236" spans="1:15" ht="33" customHeight="1">
      <c r="A236" s="1"/>
      <c r="B236" s="1"/>
      <c r="C236" s="2"/>
      <c r="D236" s="3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/>
    </row>
    <row r="237" spans="1:15" ht="33" customHeight="1">
      <c r="A237" s="1"/>
      <c r="B237" s="1"/>
      <c r="C237" s="2"/>
      <c r="D237" s="3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/>
    </row>
    <row r="238" spans="1:15" ht="33" customHeight="1">
      <c r="A238" s="1"/>
      <c r="B238" s="1"/>
      <c r="C238" s="2"/>
      <c r="D238" s="3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/>
    </row>
    <row r="239" spans="1:15" ht="33" customHeight="1">
      <c r="A239" s="1"/>
      <c r="B239" s="1"/>
      <c r="C239" s="2"/>
      <c r="D239" s="3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/>
    </row>
    <row r="240" spans="1:15" ht="33" customHeight="1">
      <c r="A240" s="1"/>
      <c r="B240" s="1"/>
      <c r="C240" s="2"/>
      <c r="D240" s="3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/>
    </row>
    <row r="241" spans="1:15" ht="33" customHeight="1">
      <c r="A241" s="1"/>
      <c r="B241" s="1"/>
      <c r="C241" s="2"/>
      <c r="D241" s="3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/>
    </row>
    <row r="242" spans="1:15" ht="33" customHeight="1">
      <c r="A242" s="1"/>
      <c r="B242" s="1"/>
      <c r="C242" s="2"/>
      <c r="D242" s="3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/>
    </row>
    <row r="243" spans="1:15" ht="33" customHeight="1">
      <c r="A243" s="1"/>
      <c r="B243" s="1"/>
      <c r="C243" s="2"/>
      <c r="D243" s="3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/>
    </row>
    <row r="244" spans="1:15" ht="33" customHeight="1">
      <c r="A244" s="1"/>
      <c r="B244" s="1"/>
      <c r="C244" s="2"/>
      <c r="D244" s="3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/>
    </row>
    <row r="245" spans="1:15" ht="33" customHeight="1">
      <c r="A245" s="1"/>
      <c r="B245" s="1"/>
      <c r="C245" s="2"/>
      <c r="D245" s="3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/>
    </row>
    <row r="246" spans="1:15" ht="33" customHeight="1">
      <c r="A246" s="1"/>
      <c r="B246" s="1"/>
      <c r="C246" s="2"/>
      <c r="D246" s="3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/>
    </row>
    <row r="247" spans="1:15" ht="33" customHeight="1">
      <c r="A247" s="1"/>
      <c r="B247" s="1"/>
      <c r="C247" s="2"/>
      <c r="D247" s="3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/>
    </row>
    <row r="248" spans="1:15" ht="33" customHeight="1">
      <c r="A248" s="1"/>
      <c r="B248" s="1"/>
      <c r="C248" s="2"/>
      <c r="D248" s="3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/>
    </row>
    <row r="249" spans="1:15" ht="33" customHeight="1">
      <c r="A249" s="1"/>
      <c r="B249" s="1"/>
      <c r="C249" s="2"/>
      <c r="D249" s="3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/>
    </row>
    <row r="250" spans="1:15" ht="33" customHeight="1">
      <c r="A250" s="1"/>
      <c r="B250" s="1"/>
      <c r="C250" s="2"/>
      <c r="D250" s="3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/>
    </row>
    <row r="251" spans="1:15" ht="33" customHeight="1">
      <c r="A251" s="1"/>
      <c r="B251" s="1"/>
      <c r="C251" s="2"/>
      <c r="D251" s="3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/>
    </row>
    <row r="252" spans="1:15" ht="33" customHeight="1">
      <c r="A252" s="1"/>
      <c r="B252" s="1"/>
      <c r="C252" s="2"/>
      <c r="D252" s="3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/>
    </row>
    <row r="253" spans="1:15" ht="33" customHeight="1">
      <c r="A253" s="1"/>
      <c r="B253" s="1"/>
      <c r="C253" s="2"/>
      <c r="D253" s="3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/>
    </row>
    <row r="254" spans="1:15" ht="33" customHeight="1">
      <c r="A254" s="1"/>
      <c r="B254" s="1"/>
      <c r="C254" s="2"/>
      <c r="D254" s="3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/>
    </row>
    <row r="255" spans="1:15" ht="33" customHeight="1">
      <c r="A255" s="1"/>
      <c r="B255" s="1"/>
      <c r="C255" s="2"/>
      <c r="D255" s="3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/>
    </row>
    <row r="256" spans="1:15" ht="33" customHeight="1">
      <c r="A256" s="1"/>
      <c r="B256" s="1"/>
      <c r="C256" s="2"/>
      <c r="D256" s="3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/>
    </row>
    <row r="257" spans="1:15" ht="33" customHeight="1">
      <c r="A257" s="1"/>
      <c r="B257" s="1"/>
      <c r="C257" s="2"/>
      <c r="D257" s="3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/>
    </row>
    <row r="258" spans="1:15" ht="33" customHeight="1">
      <c r="A258" s="1"/>
      <c r="B258" s="1"/>
      <c r="C258" s="2"/>
      <c r="D258" s="3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/>
    </row>
    <row r="259" spans="1:15" ht="33" customHeight="1">
      <c r="A259" s="1"/>
      <c r="B259" s="1"/>
      <c r="C259" s="2"/>
      <c r="D259" s="3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/>
    </row>
    <row r="260" spans="1:15" ht="33" customHeight="1">
      <c r="A260" s="1"/>
      <c r="B260" s="1"/>
      <c r="C260" s="2"/>
      <c r="D260" s="3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/>
    </row>
    <row r="261" spans="1:15" ht="33" customHeight="1">
      <c r="A261" s="1"/>
      <c r="B261" s="1"/>
      <c r="C261" s="2"/>
      <c r="D261" s="3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/>
    </row>
    <row r="262" spans="1:15" ht="33" customHeight="1">
      <c r="A262" s="1"/>
      <c r="B262" s="1"/>
      <c r="C262" s="2"/>
      <c r="D262" s="3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/>
    </row>
    <row r="263" spans="1:15" ht="33" customHeight="1">
      <c r="A263" s="1"/>
      <c r="B263" s="1"/>
      <c r="C263" s="2"/>
      <c r="D263" s="3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/>
    </row>
    <row r="264" spans="1:15" ht="33" customHeight="1">
      <c r="A264" s="1"/>
      <c r="B264" s="1"/>
      <c r="C264" s="2"/>
      <c r="D264" s="3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/>
    </row>
    <row r="265" spans="1:15" ht="33" customHeight="1">
      <c r="A265" s="1"/>
      <c r="B265" s="1"/>
      <c r="C265" s="2"/>
      <c r="D265" s="3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/>
    </row>
    <row r="266" spans="1:15" ht="33" customHeight="1">
      <c r="A266" s="1"/>
      <c r="B266" s="1"/>
      <c r="C266" s="2"/>
      <c r="D266" s="3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/>
    </row>
    <row r="267" spans="1:15" ht="33" customHeight="1">
      <c r="A267" s="1"/>
      <c r="B267" s="1"/>
      <c r="C267" s="2"/>
      <c r="D267" s="3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/>
    </row>
    <row r="268" spans="1:15" ht="33" customHeight="1">
      <c r="A268" s="1"/>
      <c r="B268" s="1"/>
      <c r="C268" s="2"/>
      <c r="D268" s="3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/>
    </row>
    <row r="269" spans="1:15" ht="33" customHeight="1">
      <c r="A269" s="1"/>
      <c r="B269" s="1"/>
      <c r="C269" s="2"/>
      <c r="D269" s="3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/>
    </row>
    <row r="270" spans="1:15" ht="33" customHeight="1">
      <c r="A270" s="1"/>
      <c r="B270" s="1"/>
      <c r="C270" s="2"/>
      <c r="D270" s="3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/>
    </row>
    <row r="271" spans="1:15" ht="33" customHeight="1">
      <c r="A271" s="1"/>
      <c r="B271" s="1"/>
      <c r="C271" s="2"/>
      <c r="D271" s="3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/>
    </row>
    <row r="272" spans="1:15" ht="33" customHeight="1">
      <c r="A272" s="1"/>
      <c r="B272" s="1"/>
      <c r="C272" s="2"/>
      <c r="D272" s="3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/>
    </row>
    <row r="273" spans="1:15" ht="33" customHeight="1">
      <c r="A273" s="1"/>
      <c r="B273" s="1"/>
      <c r="C273" s="2"/>
      <c r="D273" s="3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/>
    </row>
    <row r="274" spans="1:15" ht="33" customHeight="1">
      <c r="A274" s="1"/>
      <c r="B274" s="1"/>
      <c r="C274" s="2"/>
      <c r="D274" s="3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/>
    </row>
    <row r="275" spans="1:15" ht="33" customHeight="1">
      <c r="A275" s="1"/>
      <c r="B275" s="1"/>
      <c r="C275" s="2"/>
      <c r="D275" s="3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/>
    </row>
    <row r="276" spans="1:15" ht="33" customHeight="1">
      <c r="A276" s="1"/>
      <c r="B276" s="1"/>
      <c r="C276" s="2"/>
      <c r="D276" s="3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/>
    </row>
    <row r="277" spans="1:15" ht="33" customHeight="1">
      <c r="A277" s="1"/>
      <c r="B277" s="1"/>
      <c r="C277" s="2"/>
      <c r="D277" s="3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/>
    </row>
    <row r="278" spans="1:15" ht="33" customHeight="1">
      <c r="A278" s="1"/>
      <c r="B278" s="1"/>
      <c r="C278" s="2"/>
      <c r="D278" s="3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/>
    </row>
    <row r="279" spans="1:15" ht="33" customHeight="1">
      <c r="A279" s="1"/>
      <c r="B279" s="1"/>
      <c r="C279" s="2"/>
      <c r="D279" s="3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/>
    </row>
    <row r="280" spans="1:15" ht="33" customHeight="1">
      <c r="A280" s="1"/>
      <c r="B280" s="1"/>
      <c r="C280" s="2"/>
      <c r="D280" s="3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/>
    </row>
    <row r="281" spans="1:15" ht="33" customHeight="1">
      <c r="A281" s="1"/>
      <c r="B281" s="1"/>
      <c r="C281" s="2"/>
      <c r="D281" s="3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/>
    </row>
    <row r="282" spans="1:15" ht="33" customHeight="1">
      <c r="A282" s="1"/>
      <c r="B282" s="1"/>
      <c r="C282" s="2"/>
      <c r="D282" s="3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/>
    </row>
    <row r="283" spans="1:15" ht="33" customHeight="1">
      <c r="A283" s="1"/>
      <c r="B283" s="1"/>
      <c r="C283" s="2"/>
      <c r="D283" s="3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/>
    </row>
    <row r="284" spans="1:15" ht="33" customHeight="1">
      <c r="A284" s="1"/>
      <c r="B284" s="1"/>
      <c r="C284" s="2"/>
      <c r="D284" s="3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/>
    </row>
    <row r="285" spans="1:15" ht="33" customHeight="1">
      <c r="A285" s="1"/>
      <c r="B285" s="1"/>
      <c r="C285" s="2"/>
      <c r="D285" s="3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/>
    </row>
    <row r="286" spans="1:15" ht="33" customHeight="1">
      <c r="A286" s="1"/>
      <c r="B286" s="1"/>
      <c r="C286" s="2"/>
      <c r="D286" s="3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/>
    </row>
    <row r="287" spans="1:15" ht="33" customHeight="1">
      <c r="A287" s="1"/>
      <c r="B287" s="1"/>
      <c r="C287" s="2"/>
      <c r="D287" s="3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/>
    </row>
    <row r="288" spans="1:15" ht="33" customHeight="1">
      <c r="A288" s="1"/>
      <c r="B288" s="1"/>
      <c r="C288" s="2"/>
      <c r="D288" s="3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/>
    </row>
    <row r="289" spans="1:15" ht="33" customHeight="1">
      <c r="A289" s="1"/>
      <c r="B289" s="1"/>
      <c r="C289" s="2"/>
      <c r="D289" s="3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/>
    </row>
    <row r="290" spans="1:15" ht="33" customHeight="1">
      <c r="A290" s="1"/>
      <c r="B290" s="1"/>
      <c r="C290" s="2"/>
      <c r="D290" s="3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/>
    </row>
    <row r="291" spans="1:15" ht="33" customHeight="1">
      <c r="A291" s="1"/>
      <c r="B291" s="1"/>
      <c r="C291" s="2"/>
      <c r="D291" s="3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/>
    </row>
    <row r="292" spans="1:15" ht="33" customHeight="1">
      <c r="A292" s="1"/>
      <c r="B292" s="1"/>
      <c r="C292" s="2"/>
      <c r="D292" s="3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/>
    </row>
    <row r="293" spans="1:15" ht="33" customHeight="1">
      <c r="A293" s="1"/>
      <c r="B293" s="1"/>
      <c r="C293" s="2"/>
      <c r="D293" s="3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/>
    </row>
    <row r="294" spans="1:15" ht="33" customHeight="1">
      <c r="A294" s="1"/>
      <c r="B294" s="1"/>
      <c r="C294" s="2"/>
      <c r="D294" s="3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/>
    </row>
    <row r="295" spans="1:15" ht="33" customHeight="1">
      <c r="A295" s="1"/>
      <c r="B295" s="1"/>
      <c r="C295" s="2"/>
      <c r="D295" s="3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/>
    </row>
    <row r="296" spans="1:15" ht="33" customHeight="1">
      <c r="A296" s="1"/>
      <c r="B296" s="1"/>
      <c r="C296" s="2"/>
      <c r="D296" s="3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/>
    </row>
    <row r="297" spans="1:15" ht="33" customHeight="1">
      <c r="A297" s="1"/>
      <c r="B297" s="1"/>
      <c r="C297" s="2"/>
      <c r="D297" s="3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/>
    </row>
    <row r="298" spans="1:15" ht="33" customHeight="1">
      <c r="A298" s="1"/>
      <c r="B298" s="1"/>
      <c r="C298" s="2"/>
      <c r="D298" s="3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/>
    </row>
    <row r="299" spans="1:15" ht="33" customHeight="1">
      <c r="A299" s="1"/>
      <c r="B299" s="1"/>
      <c r="C299" s="2"/>
      <c r="D299" s="3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/>
    </row>
    <row r="300" spans="1:15" ht="33" customHeight="1">
      <c r="A300" s="1"/>
      <c r="B300" s="1"/>
      <c r="C300" s="2"/>
      <c r="D300" s="3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/>
    </row>
    <row r="301" spans="1:15" ht="33" customHeight="1">
      <c r="A301" s="1"/>
      <c r="B301" s="1"/>
      <c r="C301" s="2"/>
      <c r="D301" s="3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/>
    </row>
    <row r="302" spans="1:15" ht="33" customHeight="1">
      <c r="A302" s="1"/>
      <c r="B302" s="1"/>
      <c r="C302" s="2"/>
      <c r="D302" s="3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/>
    </row>
    <row r="303" spans="1:15" ht="33" customHeight="1">
      <c r="A303" s="1"/>
      <c r="B303" s="1"/>
      <c r="C303" s="2"/>
      <c r="D303" s="3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/>
    </row>
    <row r="304" spans="1:15" ht="33" customHeight="1">
      <c r="A304" s="1"/>
      <c r="B304" s="1"/>
      <c r="C304" s="2"/>
      <c r="D304" s="3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/>
    </row>
    <row r="305" spans="1:15" ht="33" customHeight="1">
      <c r="A305" s="1"/>
      <c r="B305" s="1"/>
      <c r="C305" s="2"/>
      <c r="D305" s="3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/>
    </row>
    <row r="306" spans="1:15" ht="33" customHeight="1">
      <c r="A306" s="1"/>
      <c r="B306" s="1"/>
      <c r="C306" s="2"/>
      <c r="D306" s="3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/>
    </row>
    <row r="307" spans="1:15" ht="33" customHeight="1">
      <c r="A307" s="1"/>
      <c r="B307" s="1"/>
      <c r="C307" s="2"/>
      <c r="D307" s="3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/>
    </row>
    <row r="308" spans="1:15" ht="33" customHeight="1">
      <c r="A308" s="1"/>
      <c r="B308" s="1"/>
      <c r="C308" s="2"/>
      <c r="D308" s="3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/>
    </row>
    <row r="309" spans="1:15" ht="33" customHeight="1">
      <c r="A309" s="1"/>
      <c r="B309" s="1"/>
      <c r="C309" s="2"/>
      <c r="D309" s="3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/>
    </row>
    <row r="310" spans="1:15" ht="33" customHeight="1">
      <c r="A310" s="1"/>
      <c r="B310" s="1"/>
      <c r="C310" s="2"/>
      <c r="D310" s="3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/>
    </row>
    <row r="311" spans="1:15" ht="33" customHeight="1">
      <c r="A311" s="1"/>
      <c r="B311" s="1"/>
      <c r="C311" s="2"/>
      <c r="D311" s="3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/>
    </row>
    <row r="312" spans="1:15" ht="33" customHeight="1">
      <c r="A312" s="1"/>
      <c r="B312" s="1"/>
      <c r="C312" s="2"/>
      <c r="D312" s="3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/>
    </row>
    <row r="313" spans="1:15" ht="33" customHeight="1">
      <c r="A313" s="1"/>
      <c r="B313" s="1"/>
      <c r="C313" s="2"/>
      <c r="D313" s="3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/>
    </row>
    <row r="314" spans="1:15" ht="33" customHeight="1">
      <c r="A314" s="1"/>
      <c r="B314" s="1"/>
      <c r="C314" s="2"/>
      <c r="D314" s="3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/>
    </row>
    <row r="315" spans="1:15" ht="33" customHeight="1">
      <c r="A315" s="1"/>
      <c r="B315" s="1"/>
      <c r="C315" s="2"/>
      <c r="D315" s="3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/>
    </row>
    <row r="316" spans="1:15" ht="33" customHeight="1">
      <c r="A316" s="1"/>
      <c r="B316" s="1"/>
      <c r="C316" s="2"/>
      <c r="D316" s="3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/>
    </row>
    <row r="317" spans="1:15" ht="33" customHeight="1">
      <c r="A317" s="1"/>
      <c r="B317" s="1"/>
      <c r="C317" s="2"/>
      <c r="D317" s="3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/>
    </row>
    <row r="318" spans="1:15" ht="33" customHeight="1">
      <c r="A318" s="1"/>
      <c r="B318" s="1"/>
      <c r="C318" s="2"/>
      <c r="D318" s="3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/>
    </row>
    <row r="319" spans="1:15" ht="33" customHeight="1">
      <c r="A319" s="1"/>
      <c r="B319" s="1"/>
      <c r="C319" s="2"/>
      <c r="D319" s="3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/>
    </row>
    <row r="320" spans="1:15" ht="33" customHeight="1">
      <c r="A320" s="1"/>
      <c r="B320" s="1"/>
      <c r="C320" s="2"/>
      <c r="D320" s="3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/>
    </row>
    <row r="321" spans="1:15" ht="33" customHeight="1">
      <c r="A321" s="1"/>
      <c r="B321" s="1"/>
      <c r="C321" s="2"/>
      <c r="D321" s="3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/>
    </row>
    <row r="322" spans="1:15" ht="33" customHeight="1">
      <c r="A322" s="1"/>
      <c r="B322" s="1"/>
      <c r="C322" s="2"/>
      <c r="D322" s="3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/>
    </row>
    <row r="323" spans="1:15" ht="33" customHeight="1">
      <c r="A323" s="1"/>
      <c r="B323" s="1"/>
      <c r="C323" s="2"/>
      <c r="D323" s="3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/>
    </row>
    <row r="324" spans="1:15" ht="33" customHeight="1">
      <c r="A324" s="1"/>
      <c r="B324" s="1"/>
      <c r="C324" s="2"/>
      <c r="D324" s="3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/>
    </row>
    <row r="325" spans="1:15" ht="33" customHeight="1">
      <c r="A325" s="1"/>
      <c r="B325" s="1"/>
      <c r="C325" s="2"/>
      <c r="D325" s="3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/>
    </row>
    <row r="326" spans="1:15" ht="33" customHeight="1">
      <c r="A326" s="1"/>
      <c r="B326" s="1"/>
      <c r="C326" s="2"/>
      <c r="D326" s="3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/>
    </row>
    <row r="327" spans="1:15" ht="33" customHeight="1">
      <c r="A327" s="1"/>
      <c r="B327" s="1"/>
      <c r="C327" s="2"/>
      <c r="D327" s="3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/>
    </row>
    <row r="328" spans="1:15" ht="33" customHeight="1">
      <c r="A328" s="1"/>
      <c r="B328" s="1"/>
      <c r="C328" s="2"/>
      <c r="D328" s="3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/>
    </row>
    <row r="329" spans="1:15" ht="33" customHeight="1">
      <c r="A329" s="1"/>
      <c r="B329" s="1"/>
      <c r="C329" s="2"/>
      <c r="D329" s="3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/>
    </row>
    <row r="330" spans="1:15" ht="33" customHeight="1">
      <c r="A330" s="1"/>
      <c r="B330" s="1"/>
      <c r="C330" s="2"/>
      <c r="D330" s="3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/>
    </row>
    <row r="331" spans="1:15" ht="33" customHeight="1">
      <c r="A331" s="1"/>
      <c r="B331" s="1"/>
      <c r="C331" s="2"/>
      <c r="D331" s="3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/>
    </row>
    <row r="332" spans="1:15" ht="33" customHeight="1">
      <c r="A332" s="1"/>
      <c r="B332" s="1"/>
      <c r="C332" s="2"/>
      <c r="D332" s="3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/>
    </row>
    <row r="333" spans="1:15" ht="33" customHeight="1">
      <c r="A333" s="1"/>
      <c r="B333" s="1"/>
      <c r="C333" s="2"/>
      <c r="D333" s="3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/>
    </row>
    <row r="334" spans="1:15" ht="33" customHeight="1">
      <c r="A334" s="1"/>
      <c r="B334" s="1"/>
      <c r="C334" s="2"/>
      <c r="D334" s="3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/>
    </row>
    <row r="335" spans="1:15" ht="33" customHeight="1">
      <c r="A335" s="1"/>
      <c r="B335" s="1"/>
      <c r="C335" s="2"/>
      <c r="D335" s="3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/>
    </row>
    <row r="336" spans="1:15" ht="33" customHeight="1">
      <c r="A336" s="1"/>
      <c r="B336" s="1"/>
      <c r="C336" s="2"/>
      <c r="D336" s="3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/>
    </row>
    <row r="337" spans="1:15" ht="33" customHeight="1">
      <c r="A337" s="1"/>
      <c r="B337" s="1"/>
      <c r="C337" s="2"/>
      <c r="D337" s="3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/>
    </row>
    <row r="338" spans="1:15" ht="33" customHeight="1">
      <c r="A338" s="1"/>
      <c r="B338" s="1"/>
      <c r="C338" s="2"/>
      <c r="D338" s="3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/>
    </row>
    <row r="339" spans="1:15" ht="33" customHeight="1">
      <c r="A339" s="1"/>
      <c r="B339" s="1"/>
      <c r="C339" s="2"/>
      <c r="D339" s="3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/>
    </row>
    <row r="340" spans="1:15" ht="33" customHeight="1">
      <c r="A340" s="1"/>
      <c r="B340" s="1"/>
      <c r="C340" s="2"/>
      <c r="D340" s="3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/>
    </row>
    <row r="341" spans="1:15" ht="33" customHeight="1">
      <c r="A341" s="1"/>
      <c r="B341" s="1"/>
      <c r="C341" s="2"/>
      <c r="D341" s="3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/>
    </row>
    <row r="342" spans="1:15" ht="33" customHeight="1">
      <c r="A342" s="1"/>
      <c r="B342" s="1"/>
      <c r="C342" s="2"/>
      <c r="D342" s="3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/>
    </row>
    <row r="343" spans="1:15" ht="33" customHeight="1">
      <c r="A343" s="1"/>
      <c r="B343" s="1"/>
      <c r="C343" s="2"/>
      <c r="D343" s="3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/>
    </row>
    <row r="344" spans="1:15" ht="33" customHeight="1">
      <c r="A344" s="1"/>
      <c r="B344" s="1"/>
      <c r="C344" s="2"/>
      <c r="D344" s="3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/>
    </row>
    <row r="345" spans="1:15" ht="33" customHeight="1">
      <c r="A345" s="1"/>
      <c r="B345" s="1"/>
      <c r="C345" s="2"/>
      <c r="D345" s="3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/>
    </row>
    <row r="346" spans="1:15" ht="33" customHeight="1">
      <c r="A346" s="1"/>
      <c r="B346" s="1"/>
      <c r="C346" s="2"/>
      <c r="D346" s="3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/>
    </row>
    <row r="347" spans="1:15" ht="33" customHeight="1">
      <c r="A347" s="1"/>
      <c r="B347" s="1"/>
      <c r="C347" s="2"/>
      <c r="D347" s="3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/>
    </row>
    <row r="348" spans="1:15" ht="33" customHeight="1">
      <c r="A348" s="1"/>
      <c r="B348" s="1"/>
      <c r="C348" s="2"/>
      <c r="D348" s="3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/>
    </row>
    <row r="349" spans="1:15" ht="33" customHeight="1">
      <c r="A349" s="1"/>
      <c r="B349" s="1"/>
      <c r="C349" s="2"/>
      <c r="D349" s="3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/>
    </row>
    <row r="350" spans="1:15" ht="33" customHeight="1">
      <c r="A350" s="1"/>
      <c r="B350" s="1"/>
      <c r="C350" s="2"/>
      <c r="D350" s="3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/>
    </row>
    <row r="351" spans="1:15" ht="33" customHeight="1">
      <c r="A351" s="1"/>
      <c r="B351" s="1"/>
      <c r="C351" s="2"/>
      <c r="D351" s="3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/>
    </row>
    <row r="352" spans="1:15" ht="33" customHeight="1">
      <c r="A352" s="1"/>
      <c r="B352" s="1"/>
      <c r="C352" s="2"/>
      <c r="D352" s="3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/>
    </row>
    <row r="353" spans="1:15" ht="33" customHeight="1">
      <c r="A353" s="1"/>
      <c r="B353" s="1"/>
      <c r="C353" s="2"/>
      <c r="D353" s="3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/>
    </row>
    <row r="354" spans="1:15" ht="33" customHeight="1">
      <c r="A354" s="1"/>
      <c r="B354" s="1"/>
      <c r="C354" s="2"/>
      <c r="D354" s="3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/>
    </row>
    <row r="355" spans="1:15" ht="33" customHeight="1">
      <c r="A355" s="1"/>
      <c r="B355" s="1"/>
      <c r="C355" s="2"/>
      <c r="D355" s="3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/>
    </row>
    <row r="356" spans="1:15" ht="33" customHeight="1">
      <c r="A356" s="1"/>
      <c r="B356" s="1"/>
      <c r="C356" s="2"/>
      <c r="D356" s="3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/>
    </row>
    <row r="357" spans="1:15" ht="33" customHeight="1">
      <c r="A357" s="1"/>
      <c r="B357" s="1"/>
      <c r="C357" s="2"/>
      <c r="D357" s="3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/>
    </row>
    <row r="358" spans="1:15" ht="33" customHeight="1">
      <c r="A358" s="1"/>
      <c r="B358" s="1"/>
      <c r="C358" s="2"/>
      <c r="D358" s="3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/>
    </row>
    <row r="359" spans="1:15" ht="33" customHeight="1">
      <c r="A359" s="1"/>
      <c r="B359" s="1"/>
      <c r="C359" s="2"/>
      <c r="D359" s="3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/>
    </row>
    <row r="360" spans="1:15" ht="33" customHeight="1">
      <c r="A360" s="1"/>
      <c r="B360" s="1"/>
      <c r="C360" s="2"/>
      <c r="D360" s="3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/>
    </row>
    <row r="361" spans="1:15" ht="33" customHeight="1">
      <c r="A361" s="1"/>
      <c r="B361" s="1"/>
      <c r="C361" s="2"/>
      <c r="D361" s="3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/>
    </row>
    <row r="362" spans="1:15" ht="33" customHeight="1">
      <c r="A362" s="1"/>
      <c r="B362" s="1"/>
      <c r="C362" s="2"/>
      <c r="D362" s="3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/>
    </row>
    <row r="363" spans="1:15" ht="33" customHeight="1">
      <c r="A363" s="1"/>
      <c r="B363" s="1"/>
      <c r="C363" s="2"/>
      <c r="D363" s="3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/>
    </row>
    <row r="364" spans="1:15" ht="33" customHeight="1">
      <c r="A364" s="1"/>
      <c r="B364" s="1"/>
      <c r="C364" s="2"/>
      <c r="D364" s="3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/>
    </row>
    <row r="365" spans="1:15" ht="33" customHeight="1">
      <c r="A365" s="1"/>
      <c r="B365" s="1"/>
      <c r="C365" s="2"/>
      <c r="D365" s="3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/>
    </row>
    <row r="366" spans="1:15" ht="33" customHeight="1">
      <c r="A366" s="1"/>
      <c r="B366" s="1"/>
      <c r="C366" s="2"/>
      <c r="D366" s="3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/>
    </row>
    <row r="367" spans="1:15" ht="33" customHeight="1">
      <c r="A367" s="1"/>
      <c r="B367" s="1"/>
      <c r="C367" s="2"/>
      <c r="D367" s="3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/>
    </row>
    <row r="368" spans="1:15" ht="33" customHeight="1">
      <c r="A368" s="1"/>
      <c r="B368" s="1"/>
      <c r="C368" s="2"/>
      <c r="D368" s="3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/>
    </row>
    <row r="369" spans="1:15" ht="33" customHeight="1">
      <c r="A369" s="1"/>
      <c r="B369" s="1"/>
      <c r="C369" s="2"/>
      <c r="D369" s="3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/>
    </row>
    <row r="370" spans="1:15" ht="33" customHeight="1">
      <c r="A370" s="1"/>
      <c r="B370" s="1"/>
      <c r="C370" s="2"/>
      <c r="D370" s="3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/>
    </row>
    <row r="371" spans="1:15" ht="33" customHeight="1">
      <c r="A371" s="1"/>
      <c r="B371" s="1"/>
      <c r="C371" s="2"/>
      <c r="D371" s="3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/>
    </row>
    <row r="372" spans="1:15" ht="33" customHeight="1">
      <c r="A372" s="1"/>
      <c r="B372" s="1"/>
      <c r="C372" s="2"/>
      <c r="D372" s="3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/>
    </row>
    <row r="373" spans="1:15" ht="33" customHeight="1">
      <c r="A373" s="1"/>
      <c r="B373" s="1"/>
      <c r="C373" s="2"/>
      <c r="D373" s="3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/>
    </row>
    <row r="374" spans="1:15" ht="33" customHeight="1">
      <c r="A374" s="1"/>
      <c r="B374" s="1"/>
      <c r="C374" s="2"/>
      <c r="D374" s="3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/>
    </row>
    <row r="375" spans="1:15" ht="33" customHeight="1">
      <c r="A375" s="1"/>
      <c r="B375" s="1"/>
      <c r="C375" s="2"/>
      <c r="D375" s="3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/>
    </row>
    <row r="376" spans="1:15" ht="33" customHeight="1">
      <c r="A376" s="1"/>
      <c r="B376" s="1"/>
      <c r="C376" s="2"/>
      <c r="D376" s="3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/>
    </row>
    <row r="377" spans="1:15" ht="33" customHeight="1">
      <c r="A377" s="1"/>
      <c r="B377" s="1"/>
      <c r="C377" s="2"/>
      <c r="D377" s="3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/>
    </row>
    <row r="378" spans="1:15" ht="33" customHeight="1">
      <c r="A378" s="1"/>
      <c r="B378" s="1"/>
      <c r="C378" s="2"/>
      <c r="D378" s="3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/>
    </row>
    <row r="379" spans="1:15" ht="33" customHeight="1">
      <c r="A379" s="1"/>
      <c r="B379" s="1"/>
      <c r="C379" s="2"/>
      <c r="D379" s="3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/>
    </row>
    <row r="380" spans="1:15" ht="33" customHeight="1">
      <c r="A380" s="1"/>
      <c r="B380" s="1"/>
      <c r="C380" s="2"/>
      <c r="D380" s="3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/>
    </row>
    <row r="381" spans="1:15" ht="33" customHeight="1">
      <c r="A381" s="1"/>
      <c r="B381" s="1"/>
      <c r="C381" s="2"/>
      <c r="D381" s="3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/>
    </row>
    <row r="382" spans="1:15" ht="33" customHeight="1">
      <c r="A382" s="1"/>
      <c r="B382" s="1"/>
      <c r="C382" s="2"/>
      <c r="D382" s="3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/>
    </row>
    <row r="383" spans="1:15" ht="33" customHeight="1">
      <c r="A383" s="1"/>
      <c r="B383" s="1"/>
      <c r="C383" s="2"/>
      <c r="D383" s="3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/>
    </row>
    <row r="384" spans="1:15" ht="33" customHeight="1">
      <c r="A384" s="1"/>
      <c r="B384" s="1"/>
      <c r="C384" s="2"/>
      <c r="D384" s="3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/>
    </row>
    <row r="385" spans="1:15" ht="33" customHeight="1">
      <c r="A385" s="1"/>
      <c r="B385" s="1"/>
      <c r="C385" s="2"/>
      <c r="D385" s="3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/>
    </row>
    <row r="386" spans="1:15" ht="33" customHeight="1">
      <c r="A386" s="1"/>
      <c r="B386" s="1"/>
      <c r="C386" s="2"/>
      <c r="D386" s="3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/>
    </row>
    <row r="387" spans="1:15" ht="33" customHeight="1">
      <c r="A387" s="1"/>
      <c r="B387" s="1"/>
      <c r="C387" s="2"/>
      <c r="D387" s="3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/>
    </row>
    <row r="388" spans="1:15" ht="33" customHeight="1">
      <c r="A388" s="1"/>
      <c r="B388" s="1"/>
      <c r="C388" s="2"/>
      <c r="D388" s="3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/>
    </row>
    <row r="389" spans="1:15" ht="33" customHeight="1">
      <c r="A389" s="1"/>
      <c r="B389" s="1"/>
      <c r="C389" s="2"/>
      <c r="D389" s="3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/>
    </row>
    <row r="390" spans="1:15" ht="33" customHeight="1">
      <c r="A390" s="1"/>
      <c r="B390" s="1"/>
      <c r="C390" s="2"/>
      <c r="D390" s="3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/>
    </row>
    <row r="391" spans="1:15" ht="33" customHeight="1">
      <c r="A391" s="1"/>
      <c r="B391" s="1"/>
      <c r="C391" s="2"/>
      <c r="D391" s="3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/>
    </row>
    <row r="392" spans="1:15" ht="33" customHeight="1">
      <c r="A392" s="1"/>
      <c r="B392" s="1"/>
      <c r="C392" s="2"/>
      <c r="D392" s="3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/>
    </row>
    <row r="393" spans="1:15" ht="33" customHeight="1">
      <c r="A393" s="1"/>
      <c r="B393" s="1"/>
      <c r="C393" s="2"/>
      <c r="D393" s="3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/>
    </row>
    <row r="394" spans="1:15" ht="33" customHeight="1">
      <c r="A394" s="1"/>
      <c r="B394" s="1"/>
      <c r="C394" s="2"/>
      <c r="D394" s="3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/>
    </row>
    <row r="395" spans="1:15" ht="33" customHeight="1">
      <c r="A395" s="1"/>
      <c r="B395" s="1"/>
      <c r="C395" s="2"/>
      <c r="D395" s="3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/>
    </row>
    <row r="396" spans="1:15" ht="33" customHeight="1">
      <c r="A396" s="1"/>
      <c r="B396" s="1"/>
      <c r="C396" s="2"/>
      <c r="D396" s="3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/>
    </row>
    <row r="397" spans="1:15" ht="33" customHeight="1">
      <c r="A397" s="1"/>
      <c r="B397" s="1"/>
      <c r="C397" s="2"/>
      <c r="D397" s="3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/>
    </row>
    <row r="398" spans="1:15" ht="33" customHeight="1">
      <c r="A398" s="1"/>
      <c r="B398" s="1"/>
      <c r="C398" s="2"/>
      <c r="D398" s="3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/>
    </row>
    <row r="399" spans="1:15" ht="33" customHeight="1">
      <c r="A399" s="1"/>
      <c r="B399" s="1"/>
      <c r="C399" s="2"/>
      <c r="D399" s="3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/>
    </row>
    <row r="400" spans="1:15" ht="33" customHeight="1">
      <c r="A400" s="1"/>
      <c r="B400" s="1"/>
      <c r="C400" s="2"/>
      <c r="D400" s="3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/>
    </row>
    <row r="401" spans="1:15" ht="33" customHeight="1">
      <c r="A401" s="1"/>
      <c r="B401" s="1"/>
      <c r="C401" s="2"/>
      <c r="D401" s="3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/>
    </row>
    <row r="402" spans="1:15" ht="33" customHeight="1">
      <c r="A402" s="1"/>
      <c r="B402" s="1"/>
      <c r="C402" s="2"/>
      <c r="D402" s="3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/>
    </row>
    <row r="403" spans="1:15" ht="33" customHeight="1">
      <c r="A403" s="1"/>
      <c r="B403" s="1"/>
      <c r="C403" s="2"/>
      <c r="D403" s="3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/>
    </row>
    <row r="404" spans="1:15" ht="33" customHeight="1">
      <c r="A404" s="1"/>
      <c r="B404" s="1"/>
      <c r="C404" s="2"/>
      <c r="D404" s="3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/>
    </row>
    <row r="405" spans="1:15" ht="33" customHeight="1">
      <c r="A405" s="1"/>
      <c r="B405" s="1"/>
      <c r="C405" s="2"/>
      <c r="D405" s="3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/>
    </row>
    <row r="406" spans="1:15" ht="33" customHeight="1">
      <c r="A406" s="1"/>
      <c r="B406" s="1"/>
      <c r="C406" s="2"/>
      <c r="D406" s="3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/>
    </row>
    <row r="407" spans="1:15" ht="33" customHeight="1">
      <c r="A407" s="1"/>
      <c r="B407" s="1"/>
      <c r="C407" s="2"/>
      <c r="D407" s="3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/>
    </row>
    <row r="408" spans="1:15" ht="33" customHeight="1">
      <c r="A408" s="1"/>
      <c r="B408" s="1"/>
      <c r="C408" s="2"/>
      <c r="D408" s="3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/>
    </row>
    <row r="409" spans="1:15" ht="33" customHeight="1">
      <c r="A409" s="1"/>
      <c r="B409" s="1"/>
      <c r="C409" s="2"/>
      <c r="D409" s="3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/>
    </row>
    <row r="410" spans="1:15" ht="33" customHeight="1">
      <c r="A410" s="1"/>
      <c r="B410" s="1"/>
      <c r="C410" s="2"/>
      <c r="D410" s="3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/>
    </row>
    <row r="411" spans="1:15" ht="33" customHeight="1">
      <c r="A411" s="1"/>
      <c r="B411" s="1"/>
      <c r="C411" s="2"/>
      <c r="D411" s="3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/>
    </row>
    <row r="412" spans="1:15" ht="33" customHeight="1">
      <c r="A412" s="1"/>
      <c r="B412" s="1"/>
      <c r="C412" s="2"/>
      <c r="D412" s="3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/>
    </row>
    <row r="413" spans="1:15" ht="33" customHeight="1">
      <c r="A413" s="1"/>
      <c r="B413" s="1"/>
      <c r="C413" s="2"/>
      <c r="D413" s="3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/>
    </row>
    <row r="414" spans="1:15" ht="33" customHeight="1">
      <c r="A414" s="1"/>
      <c r="B414" s="1"/>
      <c r="C414" s="2"/>
      <c r="D414" s="3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/>
    </row>
    <row r="415" spans="1:15" ht="33" customHeight="1">
      <c r="A415" s="1"/>
      <c r="B415" s="1"/>
      <c r="C415" s="2"/>
      <c r="D415" s="3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/>
    </row>
    <row r="416" spans="1:15" ht="33" customHeight="1">
      <c r="A416" s="1"/>
      <c r="B416" s="1"/>
      <c r="C416" s="2"/>
      <c r="D416" s="3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/>
    </row>
    <row r="417" spans="1:15" ht="33" customHeight="1">
      <c r="A417" s="1"/>
      <c r="B417" s="1"/>
      <c r="C417" s="2"/>
      <c r="D417" s="3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/>
    </row>
    <row r="418" spans="1:15" ht="33" customHeight="1">
      <c r="A418" s="1"/>
      <c r="B418" s="1"/>
      <c r="C418" s="2"/>
      <c r="D418" s="3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/>
    </row>
    <row r="419" spans="1:15" ht="33" customHeight="1">
      <c r="A419" s="1"/>
      <c r="B419" s="1"/>
      <c r="C419" s="2"/>
      <c r="D419" s="3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/>
    </row>
    <row r="420" spans="1:15" ht="33" customHeight="1">
      <c r="A420" s="1"/>
      <c r="B420" s="1"/>
      <c r="C420" s="2"/>
      <c r="D420" s="3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/>
    </row>
    <row r="421" spans="1:15" ht="33" customHeight="1">
      <c r="A421" s="1"/>
      <c r="B421" s="1"/>
      <c r="C421" s="2"/>
      <c r="D421" s="3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/>
    </row>
    <row r="422" spans="1:15" ht="33" customHeight="1">
      <c r="A422" s="1"/>
      <c r="B422" s="1"/>
      <c r="C422" s="2"/>
      <c r="D422" s="3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/>
    </row>
    <row r="423" spans="1:15" ht="33" customHeight="1">
      <c r="A423" s="1"/>
      <c r="B423" s="1"/>
      <c r="C423" s="2"/>
      <c r="D423" s="3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/>
    </row>
    <row r="424" spans="1:15" ht="33" customHeight="1">
      <c r="A424" s="1"/>
      <c r="B424" s="1"/>
      <c r="C424" s="2"/>
      <c r="D424" s="3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/>
    </row>
    <row r="425" spans="1:15" ht="33" customHeight="1">
      <c r="A425" s="1"/>
      <c r="B425" s="1"/>
      <c r="C425" s="2"/>
      <c r="D425" s="3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/>
    </row>
    <row r="426" spans="1:15" ht="33" customHeight="1">
      <c r="A426" s="1"/>
      <c r="B426" s="1"/>
      <c r="C426" s="2"/>
      <c r="D426" s="3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/>
    </row>
    <row r="427" spans="1:15" ht="33" customHeight="1">
      <c r="A427" s="1"/>
      <c r="B427" s="1"/>
      <c r="C427" s="2"/>
      <c r="D427" s="3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/>
    </row>
    <row r="428" spans="1:15" ht="33" customHeight="1">
      <c r="A428" s="1"/>
      <c r="B428" s="1"/>
      <c r="C428" s="2"/>
      <c r="D428" s="3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/>
    </row>
    <row r="429" spans="1:15" ht="33" customHeight="1">
      <c r="A429" s="1"/>
      <c r="B429" s="1"/>
      <c r="C429" s="2"/>
      <c r="D429" s="3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/>
    </row>
    <row r="430" spans="1:15" ht="33" customHeight="1">
      <c r="A430" s="1"/>
      <c r="B430" s="1"/>
      <c r="C430" s="2"/>
      <c r="D430" s="3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/>
    </row>
    <row r="431" spans="1:15" ht="33" customHeight="1">
      <c r="A431" s="1"/>
      <c r="B431" s="1"/>
      <c r="C431" s="2"/>
      <c r="D431" s="3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/>
    </row>
    <row r="432" spans="1:15" ht="33" customHeight="1">
      <c r="A432" s="1"/>
      <c r="B432" s="1"/>
      <c r="C432" s="2"/>
      <c r="D432" s="3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/>
    </row>
    <row r="433" spans="1:15" ht="33" customHeight="1">
      <c r="A433" s="1"/>
      <c r="B433" s="1"/>
      <c r="C433" s="2"/>
      <c r="D433" s="3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/>
    </row>
    <row r="434" spans="1:15" ht="33" customHeight="1">
      <c r="A434" s="1"/>
      <c r="B434" s="1"/>
      <c r="C434" s="2"/>
      <c r="D434" s="3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/>
    </row>
    <row r="435" spans="1:15" ht="33" customHeight="1">
      <c r="A435" s="1"/>
      <c r="B435" s="1"/>
      <c r="C435" s="2"/>
      <c r="D435" s="3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/>
    </row>
    <row r="436" spans="1:15" ht="33" customHeight="1">
      <c r="A436" s="1"/>
      <c r="B436" s="1"/>
      <c r="C436" s="2"/>
      <c r="D436" s="3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/>
    </row>
    <row r="437" spans="1:15" ht="33" customHeight="1">
      <c r="A437" s="1"/>
      <c r="B437" s="1"/>
      <c r="C437" s="2"/>
      <c r="D437" s="3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/>
    </row>
    <row r="438" spans="1:15" ht="33" customHeight="1">
      <c r="A438" s="1"/>
      <c r="B438" s="1"/>
      <c r="C438" s="2"/>
      <c r="D438" s="3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/>
    </row>
    <row r="439" spans="1:15" ht="33" customHeight="1">
      <c r="A439" s="1"/>
      <c r="B439" s="1"/>
      <c r="C439" s="2"/>
      <c r="D439" s="3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/>
    </row>
    <row r="440" spans="1:15" ht="33" customHeight="1">
      <c r="A440" s="1"/>
      <c r="B440" s="1"/>
      <c r="C440" s="2"/>
      <c r="D440" s="3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/>
    </row>
    <row r="441" spans="1:15" ht="33" customHeight="1">
      <c r="A441" s="1"/>
      <c r="B441" s="1"/>
      <c r="C441" s="2"/>
      <c r="D441" s="3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/>
    </row>
    <row r="442" spans="1:15" ht="33" customHeight="1">
      <c r="A442" s="1"/>
      <c r="B442" s="1"/>
      <c r="C442" s="2"/>
      <c r="D442" s="3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/>
    </row>
    <row r="443" spans="1:15" ht="33" customHeight="1">
      <c r="A443" s="1"/>
      <c r="B443" s="1"/>
      <c r="C443" s="2"/>
      <c r="D443" s="3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/>
    </row>
    <row r="444" spans="1:15" ht="33" customHeight="1">
      <c r="A444" s="1"/>
      <c r="B444" s="1"/>
      <c r="C444" s="2"/>
      <c r="D444" s="3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/>
    </row>
    <row r="445" spans="1:15" ht="33" customHeight="1">
      <c r="A445" s="1"/>
      <c r="B445" s="1"/>
      <c r="C445" s="2"/>
      <c r="D445" s="3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/>
    </row>
    <row r="446" spans="1:15" ht="33" customHeight="1">
      <c r="A446" s="1"/>
      <c r="B446" s="1"/>
      <c r="C446" s="2"/>
      <c r="D446" s="3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/>
    </row>
    <row r="447" spans="1:15" ht="33" customHeight="1">
      <c r="A447" s="1"/>
      <c r="B447" s="1"/>
      <c r="C447" s="2"/>
      <c r="D447" s="3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/>
    </row>
    <row r="448" spans="1:15" ht="33" customHeight="1">
      <c r="A448" s="1"/>
      <c r="B448" s="1"/>
      <c r="C448" s="2"/>
      <c r="D448" s="3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/>
    </row>
    <row r="449" spans="1:15" ht="33" customHeight="1">
      <c r="A449" s="1"/>
      <c r="B449" s="1"/>
      <c r="C449" s="2"/>
      <c r="D449" s="3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/>
    </row>
    <row r="450" spans="1:15" ht="33" customHeight="1">
      <c r="A450" s="1"/>
      <c r="B450" s="1"/>
      <c r="C450" s="2"/>
      <c r="D450" s="3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/>
    </row>
    <row r="451" spans="1:15" ht="33" customHeight="1">
      <c r="A451" s="1"/>
      <c r="B451" s="1"/>
      <c r="C451" s="2"/>
      <c r="D451" s="3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/>
    </row>
    <row r="452" spans="1:15" ht="33" customHeight="1">
      <c r="A452" s="1"/>
      <c r="B452" s="1"/>
      <c r="C452" s="2"/>
      <c r="D452" s="3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/>
    </row>
    <row r="453" spans="1:15" ht="33" customHeight="1">
      <c r="A453" s="1"/>
      <c r="B453" s="1"/>
      <c r="C453" s="2"/>
      <c r="D453" s="3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/>
    </row>
    <row r="454" spans="1:15" ht="33" customHeight="1">
      <c r="A454" s="1"/>
      <c r="B454" s="1"/>
      <c r="C454" s="2"/>
      <c r="D454" s="3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/>
    </row>
    <row r="455" spans="1:15" ht="33" customHeight="1">
      <c r="A455" s="1"/>
      <c r="B455" s="1"/>
      <c r="C455" s="2"/>
      <c r="D455" s="3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/>
    </row>
    <row r="456" spans="1:15" ht="33" customHeight="1">
      <c r="A456" s="1"/>
      <c r="B456" s="1"/>
      <c r="C456" s="2"/>
      <c r="D456" s="3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/>
    </row>
    <row r="457" spans="1:15" ht="33" customHeight="1">
      <c r="A457" s="1"/>
      <c r="B457" s="1"/>
      <c r="C457" s="2"/>
      <c r="D457" s="3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/>
    </row>
    <row r="458" spans="1:15" ht="33" customHeight="1">
      <c r="A458" s="1"/>
      <c r="B458" s="1"/>
      <c r="C458" s="2"/>
      <c r="D458" s="3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/>
    </row>
    <row r="459" spans="1:15" ht="33" customHeight="1">
      <c r="A459" s="1"/>
      <c r="B459" s="1"/>
      <c r="C459" s="2"/>
      <c r="D459" s="3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/>
    </row>
    <row r="460" spans="1:15" ht="33" customHeight="1">
      <c r="A460" s="1"/>
      <c r="B460" s="1"/>
      <c r="C460" s="2"/>
      <c r="D460" s="3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/>
    </row>
    <row r="461" spans="1:15" ht="33" customHeight="1">
      <c r="A461" s="1"/>
      <c r="B461" s="1"/>
      <c r="C461" s="2"/>
      <c r="D461" s="3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/>
    </row>
    <row r="462" spans="1:15" ht="33" customHeight="1">
      <c r="A462" s="1"/>
      <c r="B462" s="1"/>
      <c r="C462" s="2"/>
      <c r="D462" s="3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/>
    </row>
    <row r="463" spans="1:15" ht="33" customHeight="1">
      <c r="A463" s="1"/>
      <c r="B463" s="1"/>
      <c r="C463" s="2"/>
      <c r="D463" s="3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/>
    </row>
    <row r="464" spans="1:15" ht="33" customHeight="1">
      <c r="A464" s="1"/>
      <c r="B464" s="1"/>
      <c r="C464" s="2"/>
      <c r="D464" s="3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/>
    </row>
    <row r="465" spans="1:15" ht="33" customHeight="1">
      <c r="A465" s="1"/>
      <c r="B465" s="1"/>
      <c r="C465" s="2"/>
      <c r="D465" s="3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/>
    </row>
    <row r="466" spans="1:15" ht="33" customHeight="1">
      <c r="A466" s="1"/>
      <c r="B466" s="1"/>
      <c r="C466" s="2"/>
      <c r="D466" s="3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/>
    </row>
    <row r="467" spans="1:15" ht="33" customHeight="1">
      <c r="A467" s="1"/>
      <c r="B467" s="1"/>
      <c r="C467" s="2"/>
      <c r="D467" s="3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/>
    </row>
    <row r="468" spans="1:15" ht="33" customHeight="1">
      <c r="A468" s="1"/>
      <c r="B468" s="1"/>
      <c r="C468" s="2"/>
      <c r="D468" s="3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/>
    </row>
    <row r="469" spans="1:15" ht="33" customHeight="1">
      <c r="A469" s="1"/>
      <c r="B469" s="1"/>
      <c r="C469" s="2"/>
      <c r="D469" s="3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/>
    </row>
    <row r="470" spans="1:15" ht="33" customHeight="1">
      <c r="A470" s="1"/>
      <c r="B470" s="1"/>
      <c r="C470" s="2"/>
      <c r="D470" s="3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/>
    </row>
    <row r="471" spans="1:15" ht="33" customHeight="1">
      <c r="A471" s="1"/>
      <c r="B471" s="1"/>
      <c r="C471" s="2"/>
      <c r="D471" s="3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/>
    </row>
    <row r="472" spans="1:15" ht="33" customHeight="1">
      <c r="A472" s="1"/>
      <c r="B472" s="1"/>
      <c r="C472" s="2"/>
      <c r="D472" s="3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/>
    </row>
    <row r="473" spans="1:15" ht="33" customHeight="1">
      <c r="A473" s="1"/>
      <c r="B473" s="1"/>
      <c r="C473" s="2"/>
      <c r="D473" s="3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/>
    </row>
    <row r="474" spans="1:15" ht="33" customHeight="1">
      <c r="A474" s="1"/>
      <c r="B474" s="1"/>
      <c r="C474" s="2"/>
      <c r="D474" s="3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/>
    </row>
    <row r="475" spans="1:15" ht="33" customHeight="1">
      <c r="A475" s="1"/>
      <c r="B475" s="1"/>
      <c r="C475" s="2"/>
      <c r="D475" s="3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/>
    </row>
    <row r="476" spans="1:15" ht="33" customHeight="1">
      <c r="A476" s="1"/>
      <c r="B476" s="1"/>
      <c r="C476" s="2"/>
      <c r="D476" s="3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/>
    </row>
    <row r="477" spans="1:15" ht="33" customHeight="1">
      <c r="A477" s="1"/>
      <c r="B477" s="1"/>
      <c r="C477" s="2"/>
      <c r="D477" s="3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/>
    </row>
    <row r="478" spans="1:15" ht="33" customHeight="1">
      <c r="A478" s="1"/>
      <c r="B478" s="1"/>
      <c r="C478" s="2"/>
      <c r="D478" s="3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/>
    </row>
    <row r="479" spans="1:15" ht="33" customHeight="1">
      <c r="A479" s="1"/>
      <c r="B479" s="1"/>
      <c r="C479" s="2"/>
      <c r="D479" s="3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/>
    </row>
    <row r="480" spans="1:15" ht="33" customHeight="1">
      <c r="A480" s="1"/>
      <c r="B480" s="1"/>
      <c r="C480" s="2"/>
      <c r="D480" s="3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/>
    </row>
    <row r="481" spans="1:15" ht="33" customHeight="1">
      <c r="A481" s="1"/>
      <c r="B481" s="1"/>
      <c r="C481" s="2"/>
      <c r="D481" s="3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/>
    </row>
    <row r="482" spans="1:15" ht="33" customHeight="1">
      <c r="A482" s="1"/>
      <c r="B482" s="1"/>
      <c r="C482" s="2"/>
      <c r="D482" s="3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/>
    </row>
    <row r="483" spans="1:15" ht="33" customHeight="1">
      <c r="A483" s="1"/>
      <c r="B483" s="1"/>
      <c r="C483" s="2"/>
      <c r="D483" s="3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/>
    </row>
    <row r="484" spans="1:15" ht="33" customHeight="1">
      <c r="A484" s="1"/>
      <c r="B484" s="1"/>
      <c r="C484" s="2"/>
      <c r="D484" s="3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/>
    </row>
    <row r="485" spans="1:15" ht="33" customHeight="1">
      <c r="A485" s="1"/>
      <c r="B485" s="1"/>
      <c r="C485" s="2"/>
      <c r="D485" s="3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/>
    </row>
    <row r="486" spans="1:15" ht="33" customHeight="1">
      <c r="A486" s="1"/>
      <c r="B486" s="1"/>
      <c r="C486" s="2"/>
      <c r="D486" s="3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/>
    </row>
    <row r="487" spans="1:15" ht="33" customHeight="1">
      <c r="A487" s="1"/>
      <c r="B487" s="1"/>
      <c r="C487" s="2"/>
      <c r="D487" s="3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/>
    </row>
    <row r="488" spans="1:15" ht="33" customHeight="1">
      <c r="A488" s="1"/>
      <c r="B488" s="1"/>
      <c r="C488" s="2"/>
      <c r="D488" s="3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/>
    </row>
    <row r="489" spans="1:15" ht="33" customHeight="1">
      <c r="A489" s="1"/>
      <c r="B489" s="1"/>
      <c r="C489" s="2"/>
      <c r="D489" s="3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/>
    </row>
    <row r="490" spans="1:15" ht="33" customHeight="1">
      <c r="A490" s="1"/>
      <c r="B490" s="1"/>
      <c r="C490" s="2"/>
      <c r="D490" s="3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/>
    </row>
    <row r="491" spans="1:15" ht="33" customHeight="1">
      <c r="A491" s="1"/>
      <c r="B491" s="1"/>
      <c r="C491" s="2"/>
      <c r="D491" s="3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/>
    </row>
    <row r="492" spans="1:15" ht="33" customHeight="1">
      <c r="A492" s="1"/>
      <c r="B492" s="1"/>
      <c r="C492" s="2"/>
      <c r="D492" s="3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/>
    </row>
    <row r="493" spans="1:15" ht="33" customHeight="1">
      <c r="A493" s="1"/>
      <c r="B493" s="1"/>
      <c r="C493" s="2"/>
      <c r="D493" s="3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/>
    </row>
    <row r="494" spans="1:15" ht="33" customHeight="1">
      <c r="A494" s="1"/>
      <c r="B494" s="1"/>
      <c r="C494" s="2"/>
      <c r="D494" s="3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/>
    </row>
    <row r="495" spans="1:15" ht="33" customHeight="1">
      <c r="A495" s="1"/>
      <c r="B495" s="1"/>
      <c r="C495" s="2"/>
      <c r="D495" s="3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/>
    </row>
    <row r="496" spans="1:15" ht="33" customHeight="1">
      <c r="A496" s="1"/>
      <c r="B496" s="1"/>
      <c r="C496" s="2"/>
      <c r="D496" s="3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/>
    </row>
    <row r="497" spans="1:15" ht="33" customHeight="1">
      <c r="A497" s="1"/>
      <c r="B497" s="1"/>
      <c r="C497" s="2"/>
      <c r="D497" s="3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/>
    </row>
    <row r="498" spans="1:15" ht="33" customHeight="1">
      <c r="A498" s="1"/>
      <c r="B498" s="1"/>
      <c r="C498" s="2"/>
      <c r="D498" s="3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/>
    </row>
    <row r="499" spans="1:15" ht="33" customHeight="1">
      <c r="A499" s="1"/>
      <c r="B499" s="1"/>
      <c r="C499" s="2"/>
      <c r="D499" s="3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/>
    </row>
  </sheetData>
  <sheetProtection/>
  <mergeCells count="109">
    <mergeCell ref="D62:D63"/>
    <mergeCell ref="D46:D47"/>
    <mergeCell ref="E58:E59"/>
    <mergeCell ref="E62:E63"/>
    <mergeCell ref="C23:D23"/>
    <mergeCell ref="C24:D24"/>
    <mergeCell ref="D58:D59"/>
    <mergeCell ref="D38:D39"/>
    <mergeCell ref="D54:D55"/>
    <mergeCell ref="E54:E55"/>
    <mergeCell ref="E34:E35"/>
    <mergeCell ref="E38:E39"/>
    <mergeCell ref="E30:E31"/>
    <mergeCell ref="E26:E27"/>
    <mergeCell ref="E42:E43"/>
    <mergeCell ref="D26:D27"/>
    <mergeCell ref="D30:D31"/>
    <mergeCell ref="D34:D35"/>
    <mergeCell ref="D42:D43"/>
    <mergeCell ref="D50:D51"/>
    <mergeCell ref="E46:E47"/>
    <mergeCell ref="C133:D133"/>
    <mergeCell ref="E118:E119"/>
    <mergeCell ref="C134:D134"/>
    <mergeCell ref="C115:D115"/>
    <mergeCell ref="C116:D116"/>
    <mergeCell ref="C117:D117"/>
    <mergeCell ref="C127:D127"/>
    <mergeCell ref="C128:D128"/>
    <mergeCell ref="C129:D129"/>
    <mergeCell ref="C130:D130"/>
    <mergeCell ref="C132:D132"/>
    <mergeCell ref="D118:D119"/>
    <mergeCell ref="A2:M2"/>
    <mergeCell ref="A4:A5"/>
    <mergeCell ref="B4:B5"/>
    <mergeCell ref="C4:C5"/>
    <mergeCell ref="D4:D5"/>
    <mergeCell ref="E4:E5"/>
    <mergeCell ref="F4:F5"/>
    <mergeCell ref="G4:G5"/>
    <mergeCell ref="H4:I4"/>
    <mergeCell ref="J4:M4"/>
    <mergeCell ref="N4:N5"/>
    <mergeCell ref="N12:N13"/>
    <mergeCell ref="N26:N27"/>
    <mergeCell ref="N30:N31"/>
    <mergeCell ref="K34:K35"/>
    <mergeCell ref="M34:M35"/>
    <mergeCell ref="N34:N35"/>
    <mergeCell ref="L34:L35"/>
    <mergeCell ref="C136:D136"/>
    <mergeCell ref="C25:D25"/>
    <mergeCell ref="D12:D13"/>
    <mergeCell ref="F91:F92"/>
    <mergeCell ref="G91:G92"/>
    <mergeCell ref="J91:J92"/>
    <mergeCell ref="K91:K92"/>
    <mergeCell ref="L91:L92"/>
    <mergeCell ref="M91:M92"/>
    <mergeCell ref="E91:E92"/>
    <mergeCell ref="D83:D88"/>
    <mergeCell ref="E83:E88"/>
    <mergeCell ref="D101:D102"/>
    <mergeCell ref="E66:E67"/>
    <mergeCell ref="E70:E72"/>
    <mergeCell ref="E77:E78"/>
    <mergeCell ref="E12:E13"/>
    <mergeCell ref="D106:D107"/>
    <mergeCell ref="E106:E107"/>
    <mergeCell ref="F106:F107"/>
    <mergeCell ref="N106:N107"/>
    <mergeCell ref="F89:F90"/>
    <mergeCell ref="N89:N90"/>
    <mergeCell ref="N83:N88"/>
    <mergeCell ref="N91:N92"/>
    <mergeCell ref="N58:N59"/>
    <mergeCell ref="N62:N63"/>
    <mergeCell ref="N66:N67"/>
    <mergeCell ref="N70:N72"/>
    <mergeCell ref="N77:N78"/>
    <mergeCell ref="N50:N51"/>
    <mergeCell ref="N54:N55"/>
    <mergeCell ref="D89:D90"/>
    <mergeCell ref="E89:E90"/>
    <mergeCell ref="D94:D100"/>
    <mergeCell ref="E94:E100"/>
    <mergeCell ref="E101:E102"/>
    <mergeCell ref="D77:D78"/>
    <mergeCell ref="D70:D72"/>
    <mergeCell ref="D66:D67"/>
    <mergeCell ref="F101:F102"/>
    <mergeCell ref="N94:N100"/>
    <mergeCell ref="N103:N104"/>
    <mergeCell ref="N101:N102"/>
    <mergeCell ref="J34:J35"/>
    <mergeCell ref="N38:N39"/>
    <mergeCell ref="N42:N43"/>
    <mergeCell ref="N46:N47"/>
    <mergeCell ref="E50:E51"/>
    <mergeCell ref="F118:F119"/>
    <mergeCell ref="N118:N119"/>
    <mergeCell ref="E103:E104"/>
    <mergeCell ref="F103:F104"/>
    <mergeCell ref="G103:G104"/>
    <mergeCell ref="J103:J104"/>
    <mergeCell ref="K103:K104"/>
    <mergeCell ref="L103:L104"/>
    <mergeCell ref="M103:M10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2011-11-02T13:43:50Z</dcterms:created>
  <dcterms:modified xsi:type="dcterms:W3CDTF">2011-11-03T06:47:35Z</dcterms:modified>
  <cp:category/>
  <cp:version/>
  <cp:contentType/>
  <cp:contentStatus/>
</cp:coreProperties>
</file>